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OBMigra\2021\Relatórios\Mensal\01_2021\"/>
    </mc:Choice>
  </mc:AlternateContent>
  <xr:revisionPtr revIDLastSave="0" documentId="8_{40CAFAF2-A243-4D8E-B2FB-969EF85899C9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CGIL" sheetId="6" r:id="rId1"/>
    <sheet name="CAGED" sheetId="7" r:id="rId2"/>
    <sheet name="SISMIGRA" sheetId="1" r:id="rId3"/>
    <sheet name="STI" sheetId="2" r:id="rId4"/>
    <sheet name="SOLIC_REFÚGIO" sheetId="3" r:id="rId5"/>
  </sheets>
  <definedNames>
    <definedName name="_xlnm._FilterDatabase" localSheetId="0" hidden="1">CGIL!$G$13:$G$126</definedName>
  </definedName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2" i="7" l="1"/>
  <c r="G132" i="7"/>
  <c r="D132" i="7"/>
  <c r="J90" i="7"/>
  <c r="G90" i="7"/>
  <c r="D90" i="7"/>
  <c r="J70" i="7"/>
  <c r="G70" i="7"/>
  <c r="D70" i="7"/>
  <c r="J51" i="7"/>
  <c r="G51" i="7"/>
  <c r="D51" i="7"/>
  <c r="J36" i="7"/>
  <c r="G36" i="7"/>
  <c r="D36" i="7"/>
  <c r="J24" i="7"/>
  <c r="G24" i="7"/>
  <c r="D24" i="7"/>
  <c r="P4" i="7"/>
  <c r="J4" i="7"/>
  <c r="D4" i="7"/>
  <c r="F18" i="1"/>
  <c r="E18" i="1"/>
  <c r="D18" i="1"/>
  <c r="M79" i="2" l="1"/>
  <c r="J79" i="2"/>
  <c r="G79" i="2"/>
  <c r="M78" i="2"/>
  <c r="J78" i="2"/>
  <c r="G78" i="2"/>
  <c r="G75" i="2" s="1"/>
  <c r="M77" i="2"/>
  <c r="M75" i="2" s="1"/>
  <c r="J77" i="2"/>
  <c r="G77" i="2"/>
  <c r="M76" i="2"/>
  <c r="J76" i="2"/>
  <c r="G76" i="2"/>
  <c r="L75" i="2"/>
  <c r="K75" i="2"/>
  <c r="J75" i="2"/>
  <c r="I75" i="2"/>
  <c r="H75" i="2"/>
  <c r="F75" i="2"/>
  <c r="E75" i="2"/>
  <c r="M74" i="2"/>
  <c r="M71" i="2" s="1"/>
  <c r="J74" i="2"/>
  <c r="G74" i="2"/>
  <c r="M73" i="2"/>
  <c r="J73" i="2"/>
  <c r="G73" i="2"/>
  <c r="M72" i="2"/>
  <c r="J72" i="2"/>
  <c r="J71" i="2" s="1"/>
  <c r="G72" i="2"/>
  <c r="G71" i="2" s="1"/>
  <c r="L71" i="2"/>
  <c r="K71" i="2"/>
  <c r="I71" i="2"/>
  <c r="H71" i="2"/>
  <c r="F71" i="2"/>
  <c r="E71" i="2"/>
  <c r="M70" i="2"/>
  <c r="J70" i="2"/>
  <c r="G70" i="2"/>
  <c r="M69" i="2"/>
  <c r="J69" i="2"/>
  <c r="G69" i="2"/>
  <c r="M68" i="2"/>
  <c r="M66" i="2" s="1"/>
  <c r="J68" i="2"/>
  <c r="G68" i="2"/>
  <c r="G66" i="2" s="1"/>
  <c r="M67" i="2"/>
  <c r="J67" i="2"/>
  <c r="G67" i="2"/>
  <c r="L66" i="2"/>
  <c r="K66" i="2"/>
  <c r="J66" i="2"/>
  <c r="I66" i="2"/>
  <c r="I47" i="2" s="1"/>
  <c r="H66" i="2"/>
  <c r="F66" i="2"/>
  <c r="E66" i="2"/>
  <c r="M65" i="2"/>
  <c r="J65" i="2"/>
  <c r="G65" i="2"/>
  <c r="M64" i="2"/>
  <c r="J64" i="2"/>
  <c r="G64" i="2"/>
  <c r="M63" i="2"/>
  <c r="J63" i="2"/>
  <c r="G63" i="2"/>
  <c r="M62" i="2"/>
  <c r="J62" i="2"/>
  <c r="G62" i="2"/>
  <c r="G56" i="2" s="1"/>
  <c r="M61" i="2"/>
  <c r="J61" i="2"/>
  <c r="G61" i="2"/>
  <c r="M60" i="2"/>
  <c r="J60" i="2"/>
  <c r="G60" i="2"/>
  <c r="M59" i="2"/>
  <c r="J59" i="2"/>
  <c r="G59" i="2"/>
  <c r="M58" i="2"/>
  <c r="J58" i="2"/>
  <c r="G58" i="2"/>
  <c r="M57" i="2"/>
  <c r="J57" i="2"/>
  <c r="J56" i="2" s="1"/>
  <c r="G57" i="2"/>
  <c r="M56" i="2"/>
  <c r="L56" i="2"/>
  <c r="K56" i="2"/>
  <c r="I56" i="2"/>
  <c r="H56" i="2"/>
  <c r="F56" i="2"/>
  <c r="E56" i="2"/>
  <c r="M55" i="2"/>
  <c r="J55" i="2"/>
  <c r="G55" i="2"/>
  <c r="M54" i="2"/>
  <c r="J54" i="2"/>
  <c r="G54" i="2"/>
  <c r="M53" i="2"/>
  <c r="J53" i="2"/>
  <c r="G53" i="2"/>
  <c r="M52" i="2"/>
  <c r="J52" i="2"/>
  <c r="G52" i="2"/>
  <c r="M51" i="2"/>
  <c r="J51" i="2"/>
  <c r="G51" i="2"/>
  <c r="M50" i="2"/>
  <c r="M48" i="2" s="1"/>
  <c r="J50" i="2"/>
  <c r="G50" i="2"/>
  <c r="M49" i="2"/>
  <c r="J49" i="2"/>
  <c r="J48" i="2" s="1"/>
  <c r="J47" i="2" s="1"/>
  <c r="G49" i="2"/>
  <c r="G48" i="2" s="1"/>
  <c r="L48" i="2"/>
  <c r="K48" i="2"/>
  <c r="K47" i="2" s="1"/>
  <c r="I48" i="2"/>
  <c r="H48" i="2"/>
  <c r="F48" i="2"/>
  <c r="E48" i="2"/>
  <c r="E47" i="2" s="1"/>
  <c r="L47" i="2"/>
  <c r="H47" i="2"/>
  <c r="F47" i="2"/>
  <c r="M41" i="2"/>
  <c r="J41" i="2"/>
  <c r="G41" i="2"/>
  <c r="M40" i="2"/>
  <c r="J40" i="2"/>
  <c r="G40" i="2"/>
  <c r="M39" i="2"/>
  <c r="J39" i="2"/>
  <c r="G39" i="2"/>
  <c r="M38" i="2"/>
  <c r="J38" i="2"/>
  <c r="G38" i="2"/>
  <c r="M37" i="2"/>
  <c r="J37" i="2"/>
  <c r="G37" i="2"/>
  <c r="M36" i="2"/>
  <c r="J36" i="2"/>
  <c r="G36" i="2"/>
  <c r="M35" i="2"/>
  <c r="J35" i="2"/>
  <c r="G35" i="2"/>
  <c r="M34" i="2"/>
  <c r="J34" i="2"/>
  <c r="G34" i="2"/>
  <c r="M33" i="2"/>
  <c r="J33" i="2"/>
  <c r="G33" i="2"/>
  <c r="M32" i="2"/>
  <c r="J32" i="2"/>
  <c r="G32" i="2"/>
  <c r="M31" i="2"/>
  <c r="J31" i="2"/>
  <c r="G31" i="2"/>
  <c r="M30" i="2"/>
  <c r="J30" i="2"/>
  <c r="G30" i="2"/>
  <c r="M29" i="2"/>
  <c r="J29" i="2"/>
  <c r="G29" i="2"/>
  <c r="M28" i="2"/>
  <c r="J28" i="2"/>
  <c r="G28" i="2"/>
  <c r="M27" i="2"/>
  <c r="J27" i="2"/>
  <c r="G27" i="2"/>
  <c r="M26" i="2"/>
  <c r="J26" i="2"/>
  <c r="G26" i="2"/>
  <c r="M25" i="2"/>
  <c r="J25" i="2"/>
  <c r="G25" i="2"/>
  <c r="M24" i="2"/>
  <c r="J24" i="2"/>
  <c r="G24" i="2"/>
  <c r="M23" i="2"/>
  <c r="M20" i="2" s="1"/>
  <c r="J23" i="2"/>
  <c r="J20" i="2" s="1"/>
  <c r="G23" i="2"/>
  <c r="M22" i="2"/>
  <c r="J22" i="2"/>
  <c r="G22" i="2"/>
  <c r="M21" i="2"/>
  <c r="J21" i="2"/>
  <c r="G21" i="2"/>
  <c r="G20" i="2" s="1"/>
  <c r="L20" i="2"/>
  <c r="K20" i="2"/>
  <c r="I20" i="2"/>
  <c r="H20" i="2"/>
  <c r="F20" i="2"/>
  <c r="E20" i="2"/>
  <c r="M14" i="2"/>
  <c r="J14" i="2"/>
  <c r="G14" i="2"/>
  <c r="M13" i="2"/>
  <c r="J13" i="2"/>
  <c r="G13" i="2"/>
  <c r="M12" i="2"/>
  <c r="J12" i="2"/>
  <c r="G12" i="2"/>
  <c r="G6" i="2" s="1"/>
  <c r="M11" i="2"/>
  <c r="J11" i="2"/>
  <c r="G11" i="2"/>
  <c r="M10" i="2"/>
  <c r="J10" i="2"/>
  <c r="G10" i="2"/>
  <c r="M9" i="2"/>
  <c r="J9" i="2"/>
  <c r="G9" i="2"/>
  <c r="M8" i="2"/>
  <c r="J8" i="2"/>
  <c r="G8" i="2"/>
  <c r="M7" i="2"/>
  <c r="J7" i="2"/>
  <c r="J6" i="2" s="1"/>
  <c r="G7" i="2"/>
  <c r="M6" i="2"/>
  <c r="L6" i="2"/>
  <c r="K6" i="2"/>
  <c r="I6" i="2"/>
  <c r="H6" i="2"/>
  <c r="F6" i="2"/>
  <c r="E6" i="2"/>
  <c r="E109" i="1"/>
  <c r="D109" i="1"/>
  <c r="C109" i="1"/>
  <c r="M47" i="2" l="1"/>
  <c r="G47" i="2"/>
  <c r="E97" i="1"/>
  <c r="D97" i="1"/>
  <c r="C97" i="1"/>
  <c r="E93" i="1"/>
  <c r="D93" i="1"/>
  <c r="C93" i="1"/>
  <c r="E88" i="1"/>
  <c r="D88" i="1"/>
  <c r="C88" i="1"/>
  <c r="E78" i="1"/>
  <c r="D78" i="1"/>
  <c r="C78" i="1"/>
  <c r="E70" i="1"/>
  <c r="E69" i="1" s="1"/>
  <c r="D70" i="1"/>
  <c r="D69" i="1" s="1"/>
  <c r="C70" i="1"/>
  <c r="E57" i="1"/>
  <c r="D57" i="1"/>
  <c r="C57" i="1"/>
  <c r="I51" i="1"/>
  <c r="F51" i="1"/>
  <c r="C51" i="1"/>
  <c r="I50" i="1"/>
  <c r="F50" i="1"/>
  <c r="C50" i="1"/>
  <c r="I49" i="1"/>
  <c r="F49" i="1"/>
  <c r="C49" i="1"/>
  <c r="I48" i="1"/>
  <c r="F48" i="1"/>
  <c r="C48" i="1"/>
  <c r="I47" i="1"/>
  <c r="F47" i="1"/>
  <c r="C47" i="1"/>
  <c r="I46" i="1"/>
  <c r="F46" i="1"/>
  <c r="C46" i="1"/>
  <c r="I45" i="1"/>
  <c r="F45" i="1"/>
  <c r="C45" i="1"/>
  <c r="I44" i="1"/>
  <c r="F44" i="1"/>
  <c r="C44" i="1"/>
  <c r="I43" i="1"/>
  <c r="F43" i="1"/>
  <c r="C43" i="1"/>
  <c r="I42" i="1"/>
  <c r="F42" i="1"/>
  <c r="C42" i="1"/>
  <c r="I41" i="1"/>
  <c r="F41" i="1"/>
  <c r="C41" i="1"/>
  <c r="I40" i="1"/>
  <c r="F40" i="1"/>
  <c r="F39" i="1" s="1"/>
  <c r="C40" i="1"/>
  <c r="K39" i="1"/>
  <c r="J39" i="1"/>
  <c r="H39" i="1"/>
  <c r="G39" i="1"/>
  <c r="E39" i="1"/>
  <c r="D39" i="1"/>
  <c r="E5" i="1"/>
  <c r="D5" i="1"/>
  <c r="C5" i="1"/>
  <c r="I39" i="1" l="1"/>
  <c r="C39" i="1"/>
  <c r="C69" i="1"/>
</calcChain>
</file>

<file path=xl/sharedStrings.xml><?xml version="1.0" encoding="utf-8"?>
<sst xmlns="http://schemas.openxmlformats.org/spreadsheetml/2006/main" count="884" uniqueCount="310">
  <si>
    <t>Classificação</t>
  </si>
  <si>
    <t>Total</t>
  </si>
  <si>
    <t>Homens</t>
  </si>
  <si>
    <t>Mulheres</t>
  </si>
  <si>
    <t>Principais países</t>
  </si>
  <si>
    <t>Não Informado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</si>
  <si>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</si>
  <si>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</si>
  <si>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</si>
  <si>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</si>
  <si>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</si>
  <si>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</si>
  <si>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</si>
  <si>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</si>
  <si>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</si>
  <si>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</si>
  <si>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</si>
  <si>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</si>
  <si>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</si>
  <si>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</si>
  <si>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</si>
  <si>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</si>
  <si>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</si>
  <si>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</si>
  <si>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</si>
  <si>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</si>
  <si>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</si>
  <si>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</si>
  <si>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</si>
  <si>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</si>
  <si>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</si>
  <si>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</si>
  <si>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</si>
  <si>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</si>
  <si>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</si>
  <si>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>Goiás</t>
  </si>
  <si>
    <t>Distrito Federal</t>
  </si>
  <si>
    <t>15 |-- 25</t>
  </si>
  <si>
    <t>ALEMANHA</t>
  </si>
  <si>
    <t>ARGENTINA</t>
  </si>
  <si>
    <t>BOLÍVIA</t>
  </si>
  <si>
    <t>CHILE</t>
  </si>
  <si>
    <t>CHINA</t>
  </si>
  <si>
    <t>COLÔMBIA</t>
  </si>
  <si>
    <t>ESPANHA</t>
  </si>
  <si>
    <t>ESTADOS UNIDOS</t>
  </si>
  <si>
    <t>FILIPINAS</t>
  </si>
  <si>
    <t>FRANÇA</t>
  </si>
  <si>
    <t>ITÁLIA</t>
  </si>
  <si>
    <t>JAPÃO</t>
  </si>
  <si>
    <t>MÉXICO</t>
  </si>
  <si>
    <t>PARAGUAI</t>
  </si>
  <si>
    <t>PERU</t>
  </si>
  <si>
    <t>PORTUGAL</t>
  </si>
  <si>
    <t>REINO UNIDO</t>
  </si>
  <si>
    <t>URUGUAI</t>
  </si>
  <si>
    <t>VENEZUELA</t>
  </si>
  <si>
    <t>Brasil</t>
  </si>
  <si>
    <t>Escolaridade</t>
  </si>
  <si>
    <t>Médio completo</t>
  </si>
  <si>
    <t>menor que 20</t>
  </si>
  <si>
    <t>20 a 34</t>
  </si>
  <si>
    <t>35 a 49</t>
  </si>
  <si>
    <t>50 a 64</t>
  </si>
  <si>
    <t>65 ou mais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</si>
  <si>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</si>
  <si>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</si>
  <si>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</si>
  <si>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</si>
  <si>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</si>
  <si>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</si>
  <si>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</si>
  <si>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</si>
  <si>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Países</t>
  </si>
  <si>
    <t>ÍNDIA</t>
  </si>
  <si>
    <t>Mato Grosso</t>
  </si>
  <si>
    <t>Residência</t>
  </si>
  <si>
    <t>Residência Prévia</t>
  </si>
  <si>
    <t>Saldo</t>
  </si>
  <si>
    <t>Nota(*) inclui as antigas classificações permanentes, asilados, outros e provisórios.</t>
  </si>
  <si>
    <t>Fundamental Incompleto</t>
  </si>
  <si>
    <t>Mestrado</t>
  </si>
  <si>
    <t>Doutorado</t>
  </si>
  <si>
    <t>Tipologias de classificação</t>
  </si>
  <si>
    <t>CUBA</t>
  </si>
  <si>
    <t>HAITI</t>
  </si>
  <si>
    <t>BANGLADESH</t>
  </si>
  <si>
    <t>ANGOLA</t>
  </si>
  <si>
    <t>SÍRIA</t>
  </si>
  <si>
    <t>Brasil, Grandes Regiões e Unidades da Federação</t>
  </si>
  <si>
    <t xml:space="preserve">Grupos de Idade </t>
  </si>
  <si>
    <t>Entrada</t>
  </si>
  <si>
    <t>Saída</t>
  </si>
  <si>
    <t>Não especificado</t>
  </si>
  <si>
    <t>4_2018</t>
  </si>
  <si>
    <t>4_2019</t>
  </si>
  <si>
    <t>OUTROS</t>
  </si>
  <si>
    <t>Idade</t>
  </si>
  <si>
    <t>Grupos Ocupacionais</t>
  </si>
  <si>
    <t>Tipo de Visto</t>
  </si>
  <si>
    <t>Tipo de RN</t>
  </si>
  <si>
    <t>RN 02</t>
  </si>
  <si>
    <t>RN 21</t>
  </si>
  <si>
    <t>RN 24</t>
  </si>
  <si>
    <t>Grupos de Idade</t>
  </si>
  <si>
    <t>Superior</t>
  </si>
  <si>
    <t>Pós-Graduação</t>
  </si>
  <si>
    <t>Brasil e principais municípios</t>
  </si>
  <si>
    <t>jan/20</t>
  </si>
  <si>
    <t>janeiro/20</t>
  </si>
  <si>
    <t>Número de autorizações concedidas, por mês e sexo, segundo o tipo de autorização - Brasil, janeiro e dezembro/2020 e janeiro de 2021.</t>
  </si>
  <si>
    <t>Fonte: Coordenação Geral de Imigração Laboral/ Ministério da Justiça e Segurança Pública, janeiro e dezembro/2020 e janeiro de 2021.</t>
  </si>
  <si>
    <t>Número de autorizações concedidas, por mês e sexo, segundo principais países - Brasil,  janeiro e dezembro/2020 e janeiro de 2021.</t>
  </si>
  <si>
    <t>Número de autorizações concedidas, por mês, segundo grupos de idade - Brasil, janeiro e dezembro/2020 e janeiro de 2021.</t>
  </si>
  <si>
    <t>Número de autorizações concedidas, por mês, segundo escolaridade - Brasil, janeiro e dezembro/2020 e janeiro de 2021.</t>
  </si>
  <si>
    <t>Número de autorizações concedidas, por mês, segundo grupos ocupacionais - Brasil, janeiro e dezembro/2020 e janeiro de 2021.</t>
  </si>
  <si>
    <t>Número de autorizações concedidas, por mês, segundo Brasil, Grandes Regiões e Unidades da Federação, janeiro e dezembro/2020 e janeiro de 2021.</t>
  </si>
  <si>
    <t>Número de autorizações concedidas para trabalhadores qualificados, por mês e sexo, segundo tipo de autorização, Brasil, janeiro e dezembro/2020 e janeiro de 2021.</t>
  </si>
  <si>
    <t>Número de autorizações concedidas para trabalhadores qualificados, por mês e sexo, segundo principais países - Brasil, janeiro e dezembro/2020 e janeiro de 2021.</t>
  </si>
  <si>
    <t>Número de autorizações concedidas para trabalhadores qualificados, por mês, segundo grupos de idade, Brasil,  janeiro e dezembro/2020 e janeiro de 2021.</t>
  </si>
  <si>
    <t>Número de autorizações concedidas para trabalhadores qualificados, por mês, segundo escolaridade,  Brasil, janeiro e dezembro/2020 e janeiro de 2021.</t>
  </si>
  <si>
    <t>Número de autorizações concedidas para trabalhadores qualificados, por mês, segundo grupos ocupacionais, Brasil, janeiro e dezembro/2020 e janeiro de 2021.</t>
  </si>
  <si>
    <t>Número de autorizações concedidas para trabalhadores qualificados, por mês, segundo Brasil, Grandes Regiões e Unidades da Federação, janeiro e dezembro/2020 e janeiro de 2021.</t>
  </si>
  <si>
    <t>Número de solicitações de refúgio, por mês e sexo, segundo principais países - Brasil, janeiro e dezembro/2020 e janeiro de 2021.</t>
  </si>
  <si>
    <t>Fonte: Elaborado pelo OBMigra, a partir dos dados da Polícia Federal, Solicitações de refúgio, janeiro e dezembro/2020 e janeiro de 2021.</t>
  </si>
  <si>
    <t>Número de  solicitações de refúgio, por mês, segundo Brasil, Grandes Regiões e Unidades da Federação, janeiro e dezembro/2020 e janeiro de 2021.</t>
  </si>
  <si>
    <t>Número de solicitações de refúgio, por mês, segundo principais municípios - Brasil, janeiro e dezembro/2020 e janeiro de 2021.</t>
  </si>
  <si>
    <t>dezembro/20</t>
  </si>
  <si>
    <t>janeiro/21</t>
  </si>
  <si>
    <t>Venezuela</t>
  </si>
  <si>
    <t>Cuba</t>
  </si>
  <si>
    <t>Argentina</t>
  </si>
  <si>
    <t>Paraguai</t>
  </si>
  <si>
    <t>Uruguai</t>
  </si>
  <si>
    <t>Outros</t>
  </si>
  <si>
    <t>Admitidos</t>
  </si>
  <si>
    <t>Demitidos</t>
  </si>
  <si>
    <t>Bolívia</t>
  </si>
  <si>
    <t>Peru</t>
  </si>
  <si>
    <t>Colômbia</t>
  </si>
  <si>
    <t>Grupos de idade</t>
  </si>
  <si>
    <t>menos de 20 anos</t>
  </si>
  <si>
    <t>de 20 a menos de 40 anos</t>
  </si>
  <si>
    <t>de 40 a menos de 65 anos</t>
  </si>
  <si>
    <t>65 anos e mais</t>
  </si>
  <si>
    <t>Analfabeto</t>
  </si>
  <si>
    <t>Fundamental incompleto</t>
  </si>
  <si>
    <t>Fundamental completo</t>
  </si>
  <si>
    <t>Médio incompleto</t>
  </si>
  <si>
    <t>Superior incompleto</t>
  </si>
  <si>
    <t>Superior completo</t>
  </si>
  <si>
    <t>Principais ocupações</t>
  </si>
  <si>
    <t>Faxineiro</t>
  </si>
  <si>
    <t>Magarefe</t>
  </si>
  <si>
    <t>Principais atividades econômicas</t>
  </si>
  <si>
    <t>Restaurantes e similares</t>
  </si>
  <si>
    <t>Frigorífico - abate de suínos</t>
  </si>
  <si>
    <t>Construção de edifícios</t>
  </si>
  <si>
    <t>Comércio varejista de mercadorias em geral, com predominância de produtos alimentícios - supermercados</t>
  </si>
  <si>
    <t>Lanchonetes, casas de chá, de sucos e similares</t>
  </si>
  <si>
    <t>Abate de aves</t>
  </si>
  <si>
    <t>Hotéis</t>
  </si>
  <si>
    <t>Brasil, Grandes Regiões e UFs</t>
  </si>
  <si>
    <t>dez/20</t>
  </si>
  <si>
    <t>jan/21</t>
  </si>
  <si>
    <t>Haiti</t>
  </si>
  <si>
    <t>Alimentador de linha de produção</t>
  </si>
  <si>
    <t>Servente de obras</t>
  </si>
  <si>
    <t>Auxiliar nos serviços de alimentação</t>
  </si>
  <si>
    <t>Repositor de mercadorias</t>
  </si>
  <si>
    <t>Abatedor</t>
  </si>
  <si>
    <t>Vendedor de comércio varejista</t>
  </si>
  <si>
    <t>Locação de mão-de-obra temporária</t>
  </si>
  <si>
    <t>Transporte rodoviário de carga, exceto produtos perigosos e mudanças, intermunicipal, interestadual e internacional</t>
  </si>
  <si>
    <t>São Paulo - SP</t>
  </si>
  <si>
    <t>Curitiba - PR</t>
  </si>
  <si>
    <t>Chapecó - SC</t>
  </si>
  <si>
    <t>Boa Vista - RR</t>
  </si>
  <si>
    <t>Joinville - SC</t>
  </si>
  <si>
    <t>Manaus - AM</t>
  </si>
  <si>
    <t>Porto Alegre - SC</t>
  </si>
  <si>
    <t>Cascavel - PR</t>
  </si>
  <si>
    <t>Florianópolis - SC</t>
  </si>
  <si>
    <t>Movimentação de trabalhadores migrantes no mercado de trabalho formal, por mês, segundo grupos de idade - Brasil, dezembro/2019 e novembro e dezembro/2020</t>
  </si>
  <si>
    <t>Fonte: Elaborado pelo OBMigra, a partir dos dados do Ministério da Economia, base harmonizada RAIS-CTPS-CAGED, dezembro/2019 e novembro e dezembro/2020</t>
  </si>
  <si>
    <t>Movimentação de trabalhadores migrantes no mercado de trabalho formal, por mês, segundo escolaridade - Brasil, dezembro/2019 e novembro e dezembro/2020</t>
  </si>
  <si>
    <t>Movimentação de trabalhadores migrantes no mercado de trabalho formal, por mês, segundo principais ocupações - Brasil, dezembro/2019 e novembro e dezembro/2020</t>
  </si>
  <si>
    <t>Movimentação de trabalhadores migrantes no mercado de trabalho formal, por mês, segundo principais atividades econômicas - Brasil, dezembro/2019 e novembro e dezembro/2020</t>
  </si>
  <si>
    <t>Movimentação de trabalhadores migrantes no mercado de trabalho formal, por mês, segundo Brasil, Grandes Regiões e Unidades da Federação, dezembro/2019 e novembro e dezembro/2020</t>
  </si>
  <si>
    <t>Movimentação de trabalhadores migrantes no mercado de trabalho formal, por mês, segundo principais cidades, dezembro/2019 e novembro e dezembro/2020</t>
  </si>
  <si>
    <t>40 |-- 50</t>
  </si>
  <si>
    <t>50 |-- 60</t>
  </si>
  <si>
    <t xml:space="preserve">60 |-- </t>
  </si>
  <si>
    <t>Menor que 15 anos</t>
  </si>
  <si>
    <t>25 |-- 40</t>
  </si>
  <si>
    <t>LÍBANO</t>
  </si>
  <si>
    <t>NIGÉRIA</t>
  </si>
  <si>
    <t>Fonte: Elaborado pelo OBMigra, a partir dos dados da Polícia Federal, Solicitações de refúgio, março/2020 e fevereiro e março de 2021.</t>
  </si>
  <si>
    <t>PACARAIMA-RR</t>
  </si>
  <si>
    <t>GUARULHOS-SP</t>
  </si>
  <si>
    <t>FOZ DO IGUAÇU-PR</t>
  </si>
  <si>
    <t>BONFIM-RR</t>
  </si>
  <si>
    <t>SÃO PAULO-SP</t>
  </si>
  <si>
    <t>RIO DE JANEIRO-RJ</t>
  </si>
  <si>
    <t>ASSIS BRASIL-AC</t>
  </si>
  <si>
    <t>CORUMBÁ-MS</t>
  </si>
  <si>
    <t>BOA VISTA-RR</t>
  </si>
  <si>
    <t>EPITACIOLÂNDIA-AC</t>
  </si>
  <si>
    <t>POLÔNIA</t>
  </si>
  <si>
    <t>Fundamental</t>
  </si>
  <si>
    <t>Médio</t>
  </si>
  <si>
    <t>RN 30</t>
  </si>
  <si>
    <t>Número de registros de migrantes, por mês de registro, segundo classificação - Brasil, janeiro  e  dezembro de  2020 e janeiro de 2021.</t>
  </si>
  <si>
    <t>Janeiro 2020</t>
  </si>
  <si>
    <t>Dezembro 2020</t>
  </si>
  <si>
    <t>Janeiro 2021</t>
  </si>
  <si>
    <t>FRONTEIRIÇO</t>
  </si>
  <si>
    <t>NÃO APLICÁVEIS</t>
  </si>
  <si>
    <t>RESIDENTE</t>
  </si>
  <si>
    <t>TEMPORÁRIO</t>
  </si>
  <si>
    <t>Fonte: Elaborado pelo OBMigra, a partir dos dados da Polícia Federal, Sistema de Registro Nacional Migratório (SISMIGRA), janeiro  e  dezembro de  2020 e janeiro de 2021.</t>
  </si>
  <si>
    <t>Número de registros de migrantes, por mês de registro e sexo, segundo principais países - Brasil, janeiro  e  dezembro de  2020 e janeiro de 2021.</t>
  </si>
  <si>
    <t>Demais países</t>
  </si>
  <si>
    <t>*** Diferenças são devidos a valores da variável sexo diferente de masculino e feminino.</t>
  </si>
  <si>
    <t>Número de registros de migrantes, por mês de registro, segundo grupos de idade - Brasil, janeiro  e  dezembro de  2020 e janeiro de 2021.</t>
  </si>
  <si>
    <t>0 |-- 15 anos</t>
  </si>
  <si>
    <t>15 |-- 25 anos</t>
  </si>
  <si>
    <t>25 |-- 40 anos</t>
  </si>
  <si>
    <t>40 |-- 65 anos</t>
  </si>
  <si>
    <t>65 |-- anos</t>
  </si>
  <si>
    <t>Nulo</t>
  </si>
  <si>
    <t>Número de registros de migrantes, por mês de registro, segundo Brasil,  Grandes Regiões e Unidades da Federação, janeiro  e  dezembro de  2020 e janeiro de 2021.</t>
  </si>
  <si>
    <t>11 - RONDÔNIA</t>
  </si>
  <si>
    <t>12 - ACRE</t>
  </si>
  <si>
    <t>13 - AMAZONAS</t>
  </si>
  <si>
    <t>14 - RORAIMA</t>
  </si>
  <si>
    <t>15 - PARÁ</t>
  </si>
  <si>
    <t>16 - AMAPÁ</t>
  </si>
  <si>
    <t>17 - TOCANTINS</t>
  </si>
  <si>
    <t>21 - MARANHÃO</t>
  </si>
  <si>
    <t>22 - PIAUÍ</t>
  </si>
  <si>
    <t>23 - CEARÁ</t>
  </si>
  <si>
    <t>24 - RIO GRANDE DO NORTE</t>
  </si>
  <si>
    <t>25 - PARAÍBA</t>
  </si>
  <si>
    <t>26 - PERNAMBUCO</t>
  </si>
  <si>
    <t>27 - ALAGOAS</t>
  </si>
  <si>
    <t>28 - SERGIPE</t>
  </si>
  <si>
    <t>29 - BAHIA</t>
  </si>
  <si>
    <t>31 - MINAS GERAIS</t>
  </si>
  <si>
    <t>32 - ESPÍRITO SANTO</t>
  </si>
  <si>
    <t>33 - RIO DE JANEIRO</t>
  </si>
  <si>
    <t>35 - SÃO PAULO</t>
  </si>
  <si>
    <t>41 - PARANÁ</t>
  </si>
  <si>
    <t>42 - SANTA CATARINA</t>
  </si>
  <si>
    <t>43 - RIO GRANDE DO SUL</t>
  </si>
  <si>
    <t>Centro Oeste</t>
  </si>
  <si>
    <t>50 - MATO GROSSO DO SUL</t>
  </si>
  <si>
    <t>51 - MATO GROSSO</t>
  </si>
  <si>
    <t>52 - GOIÁS</t>
  </si>
  <si>
    <t>53 -DISTRITO FEDERAL</t>
  </si>
  <si>
    <t>IGNORADO</t>
  </si>
  <si>
    <t>Número de registros de migrantes, por mês de registro, segundo principais municípios, janeiro  e  dezembro de  2020 e janeiro de 2021.</t>
  </si>
  <si>
    <t>AM - Manaus</t>
  </si>
  <si>
    <t>DF - Brasília</t>
  </si>
  <si>
    <t>PR - Cascavel</t>
  </si>
  <si>
    <t>PR - Curitiba</t>
  </si>
  <si>
    <t>RJ - Rio de Janeiro</t>
  </si>
  <si>
    <t>RR - Boa Vista</t>
  </si>
  <si>
    <t>RR - Pacaraima</t>
  </si>
  <si>
    <t>RS - Porto Alegre</t>
  </si>
  <si>
    <t>SC - Joinville</t>
  </si>
  <si>
    <t>SP - São Paulo</t>
  </si>
  <si>
    <t>Demais Municípios</t>
  </si>
  <si>
    <t>Entradas e saídas do território brasileiro nos pontos de fronteira, por mês, segundo tipologias de classificação - Brasil, janeiro  e  dezembro de  2020 e janeiro de 2021.</t>
  </si>
  <si>
    <t>BRASILEIRO</t>
  </si>
  <si>
    <t>NÃO ESPECIFICADO</t>
  </si>
  <si>
    <t>NÃO NACIONAIS</t>
  </si>
  <si>
    <t>TRÂNSITO</t>
  </si>
  <si>
    <t>TURISTA</t>
  </si>
  <si>
    <t>Fonte: Elaborado pelo OBMigra, a partir dos dados da Polícia Federal, Sistema de Tráfego Internacional (STI), janeiro  e  dezembro de  2020 e janeiro de 2021.</t>
  </si>
  <si>
    <t>PAÍSES BAIXOS</t>
  </si>
  <si>
    <t>SUÍÇA</t>
  </si>
  <si>
    <t>UCRÂNIA</t>
  </si>
  <si>
    <t>Entradas e saídas do território brasileiro nos pontos de fronteira, por mês, segundo Brasil, Grandes Regiões e Unidades da Federação,  janeiro  e  dezembro de  2020 e janeiro de 2021.</t>
  </si>
  <si>
    <t xml:space="preserve">Brasil </t>
  </si>
  <si>
    <t>Centro- Oeste</t>
  </si>
  <si>
    <t>Número total de registros, por mês de registro, segundo amparo e descrição do amparo,  Brasil, janeiro  e  dezembro de  2020 e janeiro de 2021.</t>
  </si>
  <si>
    <t>Amparo</t>
  </si>
  <si>
    <t>Descrição do amparo</t>
  </si>
  <si>
    <t>ano de registro</t>
  </si>
  <si>
    <t>132 - RNS 03 E 04/2017 - CNIG</t>
  </si>
  <si>
    <t>166 - RN 05, 06 E 22/2017- CNIG - MARITMO</t>
  </si>
  <si>
    <t>200 - ACORDO BRASIL/ARGENTINA DEC. 6736/09</t>
  </si>
  <si>
    <t>209 - ACORDO RESIDENCIA MERCOSUL E ASSOCIADOS</t>
  </si>
  <si>
    <t>273 - PORTARIA INTERMINISTERIAL N 9/2018</t>
  </si>
  <si>
    <t>274 - ACORDO DE RESIDENCIA BRASIL/URUGUAI.</t>
  </si>
  <si>
    <t>278 - PORTARIA INTERMINISTERIAL Nº 12/2019</t>
  </si>
  <si>
    <t>279 - PORTARIA INTERMINISTERIAL Nº 12/2019</t>
  </si>
  <si>
    <t>280 - ART.14,I,D 13.445/17</t>
  </si>
  <si>
    <t>284 - ART. 14, I, LEI 13.445/2017.</t>
  </si>
  <si>
    <t>286 - ART. 37, LEI 13.445/2017.</t>
  </si>
  <si>
    <t>312 - PORTARIA INTERMINISTERIAL Nº 10/2019</t>
  </si>
  <si>
    <t>Demais amparos</t>
  </si>
  <si>
    <t>Movimentação de trabalhadores migrantes no mercado de trabalho formal, por mês e sexo, segundo principais países - Brasil, dezembro/2019, novembro/2020 e dezembro/2020.</t>
  </si>
  <si>
    <t>Portugal</t>
  </si>
  <si>
    <t>Retalhador de carne</t>
  </si>
  <si>
    <t>Cozinheiro geral</t>
  </si>
  <si>
    <t>Frigorífico - abate de bovinos</t>
  </si>
  <si>
    <t>Rio de Janeiro - RJ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</si>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</sst>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* #,##0_ ;* \-\ 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2"/>
      <color rgb="FF40404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AEA2F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rgb="FF169CD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theme="0"/>
      </bottom>
      <diagonal/>
    </border>
    <border>
      <left style="thick">
        <color rgb="FFFFFFFF"/>
      </left>
      <right style="medium">
        <color rgb="FFFFFFFF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5">
    <xf numFmtId="0" fontId="0" fillId="0" borderId="0" xfId="0"/>
    <xf numFmtId="0" fontId="5" fillId="7" borderId="0" xfId="0" applyFont="1" applyFill="1" applyAlignment="1">
      <alignment horizontal="center" vertical="center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vertical="center" wrapText="1"/>
    </xf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left" wrapText="1"/>
    </xf>
    <xf numFmtId="0" fontId="9" fillId="11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64" fontId="6" fillId="6" borderId="4" xfId="1" applyNumberFormat="1" applyFont="1" applyFill="1" applyBorder="1" applyAlignment="1">
      <alignment horizontal="right" vertical="center"/>
    </xf>
    <xf numFmtId="164" fontId="4" fillId="12" borderId="4" xfId="1" applyNumberFormat="1" applyFont="1" applyFill="1" applyBorder="1" applyAlignment="1">
      <alignment horizontal="left" vertical="center"/>
    </xf>
    <xf numFmtId="164" fontId="4" fillId="12" borderId="4" xfId="1" applyNumberFormat="1" applyFont="1" applyFill="1" applyBorder="1" applyAlignment="1">
      <alignment horizontal="right" vertical="center"/>
    </xf>
    <xf numFmtId="164" fontId="4" fillId="13" borderId="4" xfId="1" applyNumberFormat="1" applyFont="1" applyFill="1" applyBorder="1" applyAlignment="1">
      <alignment horizontal="left" vertical="center"/>
    </xf>
    <xf numFmtId="164" fontId="4" fillId="13" borderId="4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/>
    </xf>
    <xf numFmtId="0" fontId="4" fillId="13" borderId="4" xfId="0" applyFont="1" applyFill="1" applyBorder="1" applyAlignment="1">
      <alignment vertical="center"/>
    </xf>
    <xf numFmtId="0" fontId="6" fillId="12" borderId="4" xfId="0" applyFont="1" applyFill="1" applyBorder="1" applyAlignment="1">
      <alignment horizontal="center" vertical="center"/>
    </xf>
    <xf numFmtId="164" fontId="6" fillId="12" borderId="4" xfId="1" applyNumberFormat="1" applyFont="1" applyFill="1" applyBorder="1" applyAlignment="1">
      <alignment horizontal="right" vertical="center"/>
    </xf>
    <xf numFmtId="0" fontId="6" fillId="13" borderId="4" xfId="0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right" vertical="center"/>
    </xf>
    <xf numFmtId="3" fontId="2" fillId="6" borderId="4" xfId="1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3" fontId="0" fillId="16" borderId="4" xfId="1" applyNumberFormat="1" applyFont="1" applyFill="1" applyBorder="1" applyAlignment="1">
      <alignment horizontal="center" vertical="center"/>
    </xf>
    <xf numFmtId="3" fontId="0" fillId="4" borderId="4" xfId="1" applyNumberFormat="1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/>
    </xf>
    <xf numFmtId="0" fontId="2" fillId="16" borderId="4" xfId="0" applyFont="1" applyFill="1" applyBorder="1" applyAlignment="1">
      <alignment horizontal="center" vertical="center"/>
    </xf>
    <xf numFmtId="0" fontId="2" fillId="0" borderId="0" xfId="0" applyFont="1"/>
    <xf numFmtId="0" fontId="6" fillId="6" borderId="10" xfId="0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 wrapText="1"/>
    </xf>
    <xf numFmtId="0" fontId="4" fillId="13" borderId="4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/>
    </xf>
    <xf numFmtId="164" fontId="2" fillId="5" borderId="0" xfId="1" applyNumberFormat="1" applyFont="1" applyFill="1" applyAlignment="1">
      <alignment horizontal="center" vertical="center"/>
    </xf>
    <xf numFmtId="0" fontId="3" fillId="7" borderId="0" xfId="0" applyFont="1" applyFill="1" applyAlignment="1">
      <alignment vertical="center"/>
    </xf>
    <xf numFmtId="164" fontId="1" fillId="4" borderId="0" xfId="1" applyNumberFormat="1" applyFill="1" applyAlignment="1">
      <alignment horizontal="center" vertical="center"/>
    </xf>
    <xf numFmtId="164" fontId="1" fillId="5" borderId="0" xfId="1" applyNumberFormat="1" applyFill="1" applyAlignment="1">
      <alignment horizontal="center" vertical="center"/>
    </xf>
    <xf numFmtId="0" fontId="3" fillId="7" borderId="15" xfId="0" applyFont="1" applyFill="1" applyBorder="1" applyAlignment="1">
      <alignment vertical="center"/>
    </xf>
    <xf numFmtId="164" fontId="1" fillId="4" borderId="15" xfId="1" applyNumberFormat="1" applyFill="1" applyBorder="1" applyAlignment="1">
      <alignment horizontal="center" vertical="center"/>
    </xf>
    <xf numFmtId="0" fontId="2" fillId="7" borderId="0" xfId="0" applyFont="1" applyFill="1" applyAlignment="1">
      <alignment horizontal="center" wrapText="1"/>
    </xf>
    <xf numFmtId="164" fontId="2" fillId="4" borderId="0" xfId="1" applyNumberFormat="1" applyFont="1" applyFill="1" applyAlignment="1">
      <alignment horizontal="center" vertical="center"/>
    </xf>
    <xf numFmtId="164" fontId="0" fillId="5" borderId="0" xfId="1" applyNumberFormat="1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center" vertical="center"/>
    </xf>
    <xf numFmtId="0" fontId="11" fillId="21" borderId="1" xfId="0" applyFont="1" applyFill="1" applyBorder="1" applyAlignment="1">
      <alignment horizontal="center" vertical="center"/>
    </xf>
    <xf numFmtId="0" fontId="11" fillId="22" borderId="1" xfId="0" applyFont="1" applyFill="1" applyBorder="1" applyAlignment="1">
      <alignment horizontal="center" vertical="center"/>
    </xf>
    <xf numFmtId="0" fontId="11" fillId="22" borderId="18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left" wrapText="1"/>
    </xf>
    <xf numFmtId="0" fontId="9" fillId="9" borderId="5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left" vertical="center" wrapText="1"/>
    </xf>
    <xf numFmtId="0" fontId="14" fillId="27" borderId="4" xfId="0" applyFont="1" applyFill="1" applyBorder="1" applyAlignment="1">
      <alignment horizontal="center" vertical="center"/>
    </xf>
    <xf numFmtId="165" fontId="6" fillId="6" borderId="4" xfId="1" applyNumberFormat="1" applyFont="1" applyFill="1" applyBorder="1" applyAlignment="1">
      <alignment horizontal="right" vertical="center"/>
    </xf>
    <xf numFmtId="0" fontId="4" fillId="28" borderId="4" xfId="0" applyFont="1" applyFill="1" applyBorder="1" applyAlignment="1">
      <alignment vertical="center"/>
    </xf>
    <xf numFmtId="165" fontId="4" fillId="28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/>
    </xf>
    <xf numFmtId="165" fontId="4" fillId="29" borderId="4" xfId="1" applyNumberFormat="1" applyFont="1" applyFill="1" applyBorder="1" applyAlignment="1">
      <alignment horizontal="right" vertical="center"/>
    </xf>
    <xf numFmtId="0" fontId="4" fillId="28" borderId="4" xfId="0" applyFont="1" applyFill="1" applyBorder="1" applyAlignment="1">
      <alignment vertical="center" wrapText="1"/>
    </xf>
    <xf numFmtId="0" fontId="4" fillId="29" borderId="4" xfId="0" applyFont="1" applyFill="1" applyBorder="1" applyAlignment="1">
      <alignment vertical="center" wrapText="1"/>
    </xf>
    <xf numFmtId="165" fontId="4" fillId="28" borderId="4" xfId="0" applyNumberFormat="1" applyFont="1" applyFill="1" applyBorder="1" applyAlignment="1">
      <alignment vertical="center"/>
    </xf>
    <xf numFmtId="0" fontId="4" fillId="29" borderId="28" xfId="0" applyFont="1" applyFill="1" applyBorder="1" applyAlignment="1">
      <alignment vertical="center" wrapText="1"/>
    </xf>
    <xf numFmtId="165" fontId="4" fillId="29" borderId="4" xfId="0" applyNumberFormat="1" applyFont="1" applyFill="1" applyBorder="1" applyAlignment="1">
      <alignment vertical="center"/>
    </xf>
    <xf numFmtId="0" fontId="4" fillId="28" borderId="28" xfId="0" applyFont="1" applyFill="1" applyBorder="1" applyAlignment="1">
      <alignment vertical="center" wrapText="1"/>
    </xf>
    <xf numFmtId="165" fontId="4" fillId="28" borderId="1" xfId="1" applyNumberFormat="1" applyFont="1" applyFill="1" applyBorder="1" applyAlignment="1">
      <alignment horizontal="right" vertical="center"/>
    </xf>
    <xf numFmtId="165" fontId="4" fillId="28" borderId="28" xfId="0" applyNumberFormat="1" applyFont="1" applyFill="1" applyBorder="1" applyAlignment="1">
      <alignment vertical="center"/>
    </xf>
    <xf numFmtId="0" fontId="4" fillId="29" borderId="28" xfId="0" applyFont="1" applyFill="1" applyBorder="1" applyAlignment="1">
      <alignment vertical="center"/>
    </xf>
    <xf numFmtId="165" fontId="4" fillId="29" borderId="1" xfId="1" applyNumberFormat="1" applyFont="1" applyFill="1" applyBorder="1" applyAlignment="1">
      <alignment horizontal="right" vertical="center"/>
    </xf>
    <xf numFmtId="165" fontId="4" fillId="29" borderId="28" xfId="0" applyNumberFormat="1" applyFont="1" applyFill="1" applyBorder="1" applyAlignment="1">
      <alignment vertical="center"/>
    </xf>
    <xf numFmtId="0" fontId="4" fillId="28" borderId="28" xfId="0" applyFont="1" applyFill="1" applyBorder="1" applyAlignment="1">
      <alignment vertical="center"/>
    </xf>
    <xf numFmtId="165" fontId="4" fillId="29" borderId="29" xfId="1" applyNumberFormat="1" applyFont="1" applyFill="1" applyBorder="1" applyAlignment="1">
      <alignment horizontal="right" vertical="center"/>
    </xf>
    <xf numFmtId="0" fontId="4" fillId="28" borderId="30" xfId="0" applyFont="1" applyFill="1" applyBorder="1" applyAlignment="1">
      <alignment vertical="center"/>
    </xf>
    <xf numFmtId="165" fontId="4" fillId="28" borderId="31" xfId="1" applyNumberFormat="1" applyFont="1" applyFill="1" applyBorder="1" applyAlignment="1">
      <alignment horizontal="right" vertical="center"/>
    </xf>
    <xf numFmtId="165" fontId="4" fillId="28" borderId="32" xfId="1" applyNumberFormat="1" applyFont="1" applyFill="1" applyBorder="1" applyAlignment="1">
      <alignment horizontal="right" vertical="center"/>
    </xf>
    <xf numFmtId="165" fontId="4" fillId="28" borderId="33" xfId="0" applyNumberFormat="1" applyFont="1" applyFill="1" applyBorder="1" applyAlignment="1">
      <alignment vertical="center"/>
    </xf>
    <xf numFmtId="165" fontId="4" fillId="28" borderId="34" xfId="1" applyNumberFormat="1" applyFont="1" applyFill="1" applyBorder="1" applyAlignment="1">
      <alignment horizontal="right" vertical="center"/>
    </xf>
    <xf numFmtId="165" fontId="4" fillId="28" borderId="35" xfId="0" applyNumberFormat="1" applyFont="1" applyFill="1" applyBorder="1" applyAlignment="1">
      <alignment vertical="center"/>
    </xf>
    <xf numFmtId="165" fontId="4" fillId="28" borderId="36" xfId="1" applyNumberFormat="1" applyFont="1" applyFill="1" applyBorder="1" applyAlignment="1">
      <alignment horizontal="right" vertical="center"/>
    </xf>
    <xf numFmtId="165" fontId="4" fillId="28" borderId="37" xfId="1" applyNumberFormat="1" applyFont="1" applyFill="1" applyBorder="1" applyAlignment="1">
      <alignment horizontal="right" vertical="center"/>
    </xf>
    <xf numFmtId="0" fontId="6" fillId="31" borderId="4" xfId="0" applyFont="1" applyFill="1" applyBorder="1" applyAlignment="1">
      <alignment horizontal="center" vertical="center"/>
    </xf>
    <xf numFmtId="165" fontId="6" fillId="31" borderId="4" xfId="1" applyNumberFormat="1" applyFont="1" applyFill="1" applyBorder="1" applyAlignment="1">
      <alignment horizontal="center" vertical="center"/>
    </xf>
    <xf numFmtId="165" fontId="6" fillId="31" borderId="4" xfId="0" applyNumberFormat="1" applyFont="1" applyFill="1" applyBorder="1" applyAlignment="1">
      <alignment horizontal="center" vertical="center"/>
    </xf>
    <xf numFmtId="165" fontId="6" fillId="31" borderId="4" xfId="1" applyNumberFormat="1" applyFont="1" applyFill="1" applyBorder="1" applyAlignment="1">
      <alignment horizontal="right" vertical="center"/>
    </xf>
    <xf numFmtId="165" fontId="6" fillId="31" borderId="4" xfId="0" applyNumberFormat="1" applyFont="1" applyFill="1" applyBorder="1" applyAlignment="1">
      <alignment vertical="center"/>
    </xf>
    <xf numFmtId="0" fontId="4" fillId="28" borderId="30" xfId="0" applyFont="1" applyFill="1" applyBorder="1" applyAlignment="1">
      <alignment vertical="center" wrapText="1"/>
    </xf>
    <xf numFmtId="0" fontId="2" fillId="32" borderId="39" xfId="0" applyFont="1" applyFill="1" applyBorder="1" applyAlignment="1">
      <alignment horizontal="center" vertical="center" wrapText="1"/>
    </xf>
    <xf numFmtId="49" fontId="2" fillId="32" borderId="38" xfId="0" applyNumberFormat="1" applyFont="1" applyFill="1" applyBorder="1" applyAlignment="1">
      <alignment horizontal="center" vertical="center"/>
    </xf>
    <xf numFmtId="49" fontId="2" fillId="32" borderId="41" xfId="0" applyNumberFormat="1" applyFont="1" applyFill="1" applyBorder="1" applyAlignment="1">
      <alignment horizontal="center" vertical="center"/>
    </xf>
    <xf numFmtId="49" fontId="2" fillId="32" borderId="4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 wrapText="1"/>
    </xf>
    <xf numFmtId="164" fontId="1" fillId="5" borderId="0" xfId="1" applyNumberFormat="1" applyFont="1" applyFill="1" applyAlignment="1">
      <alignment horizontal="center" vertical="center"/>
    </xf>
    <xf numFmtId="164" fontId="1" fillId="5" borderId="0" xfId="1" applyNumberFormat="1" applyFont="1" applyFill="1" applyAlignment="1">
      <alignment horizontal="left" vertical="center"/>
    </xf>
    <xf numFmtId="0" fontId="11" fillId="6" borderId="0" xfId="0" applyFont="1" applyFill="1" applyAlignment="1">
      <alignment horizontal="center" vertical="center"/>
    </xf>
    <xf numFmtId="0" fontId="9" fillId="23" borderId="0" xfId="0" applyFont="1" applyFill="1" applyAlignment="1">
      <alignment horizontal="center" vertical="center"/>
    </xf>
    <xf numFmtId="0" fontId="10" fillId="23" borderId="0" xfId="0" applyFont="1" applyFill="1" applyAlignment="1">
      <alignment horizontal="left" vertical="center" wrapText="1"/>
    </xf>
    <xf numFmtId="164" fontId="6" fillId="13" borderId="4" xfId="1" applyNumberFormat="1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horizontal="left" vertical="center"/>
    </xf>
    <xf numFmtId="164" fontId="6" fillId="12" borderId="4" xfId="1" applyNumberFormat="1" applyFont="1" applyFill="1" applyBorder="1" applyAlignment="1">
      <alignment horizontal="center" vertical="center"/>
    </xf>
    <xf numFmtId="164" fontId="4" fillId="13" borderId="4" xfId="1" applyNumberFormat="1" applyFont="1" applyFill="1" applyBorder="1" applyAlignment="1">
      <alignment vertical="center"/>
    </xf>
    <xf numFmtId="49" fontId="2" fillId="15" borderId="7" xfId="0" applyNumberFormat="1" applyFont="1" applyFill="1" applyBorder="1" applyAlignment="1">
      <alignment horizontal="center" vertical="center"/>
    </xf>
    <xf numFmtId="0" fontId="8" fillId="19" borderId="19" xfId="0" applyFont="1" applyFill="1" applyBorder="1" applyAlignment="1">
      <alignment horizontal="center" vertical="center"/>
    </xf>
    <xf numFmtId="49" fontId="8" fillId="19" borderId="0" xfId="0" applyNumberFormat="1" applyFont="1" applyFill="1" applyAlignment="1">
      <alignment horizontal="center" vertical="center"/>
    </xf>
    <xf numFmtId="3" fontId="8" fillId="19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3" fontId="0" fillId="7" borderId="0" xfId="0" applyNumberFormat="1" applyFill="1" applyAlignment="1">
      <alignment horizontal="center" vertical="center"/>
    </xf>
    <xf numFmtId="3" fontId="8" fillId="19" borderId="43" xfId="0" applyNumberFormat="1" applyFont="1" applyFill="1" applyBorder="1" applyAlignment="1">
      <alignment horizontal="center" vertical="center"/>
    </xf>
    <xf numFmtId="3" fontId="8" fillId="19" borderId="44" xfId="0" applyNumberFormat="1" applyFont="1" applyFill="1" applyBorder="1" applyAlignment="1">
      <alignment horizontal="center" vertical="center"/>
    </xf>
    <xf numFmtId="49" fontId="8" fillId="19" borderId="0" xfId="0" applyNumberFormat="1" applyFont="1" applyFill="1" applyAlignment="1">
      <alignment horizontal="center" vertical="center" wrapText="1"/>
    </xf>
    <xf numFmtId="49" fontId="15" fillId="6" borderId="0" xfId="0" applyNumberFormat="1" applyFont="1" applyFill="1" applyAlignment="1">
      <alignment horizontal="center" vertical="center"/>
    </xf>
    <xf numFmtId="3" fontId="15" fillId="6" borderId="0" xfId="0" applyNumberFormat="1" applyFont="1" applyFill="1" applyAlignment="1">
      <alignment horizontal="center" vertical="center"/>
    </xf>
    <xf numFmtId="3" fontId="15" fillId="6" borderId="2" xfId="0" applyNumberFormat="1" applyFont="1" applyFill="1" applyBorder="1" applyAlignment="1">
      <alignment horizontal="center" vertical="center"/>
    </xf>
    <xf numFmtId="3" fontId="15" fillId="6" borderId="3" xfId="0" applyNumberFormat="1" applyFont="1" applyFill="1" applyBorder="1" applyAlignment="1">
      <alignment horizontal="center" vertical="center"/>
    </xf>
    <xf numFmtId="3" fontId="15" fillId="6" borderId="45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3" fontId="2" fillId="6" borderId="4" xfId="0" applyNumberFormat="1" applyFont="1" applyFill="1" applyBorder="1" applyAlignment="1">
      <alignment horizontal="center" vertical="center"/>
    </xf>
    <xf numFmtId="3" fontId="2" fillId="16" borderId="4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left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left" vertical="center" wrapText="1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9" borderId="4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13" fillId="24" borderId="4" xfId="0" applyFont="1" applyFill="1" applyBorder="1" applyAlignment="1">
      <alignment horizontal="left" vertical="center" wrapText="1"/>
    </xf>
    <xf numFmtId="0" fontId="13" fillId="24" borderId="4" xfId="0" applyFont="1" applyFill="1" applyBorder="1" applyAlignment="1">
      <alignment horizontal="center" vertical="center" wrapText="1"/>
    </xf>
    <xf numFmtId="0" fontId="14" fillId="25" borderId="4" xfId="0" applyFont="1" applyFill="1" applyBorder="1" applyAlignment="1">
      <alignment horizontal="center" vertical="center" wrapText="1"/>
    </xf>
    <xf numFmtId="17" fontId="14" fillId="26" borderId="24" xfId="0" applyNumberFormat="1" applyFont="1" applyFill="1" applyBorder="1" applyAlignment="1">
      <alignment horizontal="center" vertical="center"/>
    </xf>
    <xf numFmtId="49" fontId="14" fillId="26" borderId="25" xfId="0" applyNumberFormat="1" applyFont="1" applyFill="1" applyBorder="1" applyAlignment="1">
      <alignment horizontal="center" vertical="center"/>
    </xf>
    <xf numFmtId="49" fontId="14" fillId="26" borderId="26" xfId="0" applyNumberFormat="1" applyFont="1" applyFill="1" applyBorder="1" applyAlignment="1">
      <alignment horizontal="center" vertical="center"/>
    </xf>
    <xf numFmtId="0" fontId="14" fillId="25" borderId="4" xfId="0" applyFont="1" applyFill="1" applyBorder="1" applyAlignment="1">
      <alignment horizontal="center" vertical="center"/>
    </xf>
    <xf numFmtId="0" fontId="14" fillId="25" borderId="5" xfId="0" applyFont="1" applyFill="1" applyBorder="1" applyAlignment="1">
      <alignment horizontal="center" vertical="center"/>
    </xf>
    <xf numFmtId="0" fontId="14" fillId="25" borderId="6" xfId="0" applyFont="1" applyFill="1" applyBorder="1" applyAlignment="1">
      <alignment horizontal="center" vertical="center"/>
    </xf>
    <xf numFmtId="0" fontId="14" fillId="25" borderId="27" xfId="0" applyFont="1" applyFill="1" applyBorder="1" applyAlignment="1">
      <alignment horizontal="center" vertical="center"/>
    </xf>
    <xf numFmtId="17" fontId="14" fillId="26" borderId="4" xfId="0" applyNumberFormat="1" applyFont="1" applyFill="1" applyBorder="1" applyAlignment="1">
      <alignment horizontal="center" vertical="center"/>
    </xf>
    <xf numFmtId="49" fontId="14" fillId="26" borderId="4" xfId="0" applyNumberFormat="1" applyFont="1" applyFill="1" applyBorder="1" applyAlignment="1">
      <alignment horizontal="center" vertical="center"/>
    </xf>
    <xf numFmtId="0" fontId="7" fillId="30" borderId="4" xfId="0" applyFont="1" applyFill="1" applyBorder="1" applyAlignment="1">
      <alignment horizontal="center" vertical="center"/>
    </xf>
    <xf numFmtId="0" fontId="8" fillId="17" borderId="0" xfId="0" applyFont="1" applyFill="1" applyAlignment="1">
      <alignment horizontal="left" wrapText="1"/>
    </xf>
    <xf numFmtId="0" fontId="7" fillId="14" borderId="4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8" fillId="17" borderId="2" xfId="0" applyFont="1" applyFill="1" applyBorder="1" applyAlignment="1">
      <alignment horizontal="left" wrapText="1"/>
    </xf>
    <xf numFmtId="0" fontId="8" fillId="17" borderId="3" xfId="0" applyFont="1" applyFill="1" applyBorder="1" applyAlignment="1">
      <alignment horizontal="left" wrapText="1"/>
    </xf>
    <xf numFmtId="0" fontId="7" fillId="14" borderId="7" xfId="0" applyFont="1" applyFill="1" applyBorder="1" applyAlignment="1">
      <alignment horizontal="center" vertical="center" wrapText="1"/>
    </xf>
    <xf numFmtId="0" fontId="7" fillId="14" borderId="8" xfId="0" applyFont="1" applyFill="1" applyBorder="1" applyAlignment="1">
      <alignment horizontal="center" vertical="center" wrapText="1"/>
    </xf>
    <xf numFmtId="0" fontId="7" fillId="14" borderId="9" xfId="0" applyFont="1" applyFill="1" applyBorder="1" applyAlignment="1">
      <alignment horizontal="center" vertical="center" wrapText="1"/>
    </xf>
    <xf numFmtId="3" fontId="8" fillId="19" borderId="20" xfId="0" applyNumberFormat="1" applyFont="1" applyFill="1" applyBorder="1" applyAlignment="1">
      <alignment horizontal="center" vertical="center"/>
    </xf>
    <xf numFmtId="3" fontId="8" fillId="19" borderId="19" xfId="0" applyNumberFormat="1" applyFont="1" applyFill="1" applyBorder="1" applyAlignment="1">
      <alignment horizontal="center" vertical="center"/>
    </xf>
    <xf numFmtId="3" fontId="8" fillId="19" borderId="42" xfId="0" applyNumberFormat="1" applyFont="1" applyFill="1" applyBorder="1" applyAlignment="1">
      <alignment horizontal="center" vertical="center"/>
    </xf>
    <xf numFmtId="0" fontId="8" fillId="17" borderId="0" xfId="0" applyFont="1" applyFill="1" applyAlignment="1">
      <alignment horizontal="center" wrapText="1"/>
    </xf>
    <xf numFmtId="0" fontId="7" fillId="14" borderId="5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49" fontId="2" fillId="15" borderId="7" xfId="0" applyNumberFormat="1" applyFont="1" applyFill="1" applyBorder="1" applyAlignment="1">
      <alignment horizontal="center" vertical="center"/>
    </xf>
    <xf numFmtId="49" fontId="2" fillId="15" borderId="8" xfId="0" applyNumberFormat="1" applyFont="1" applyFill="1" applyBorder="1" applyAlignment="1">
      <alignment horizontal="center" vertical="center"/>
    </xf>
    <xf numFmtId="49" fontId="2" fillId="15" borderId="9" xfId="0" applyNumberFormat="1" applyFont="1" applyFill="1" applyBorder="1" applyAlignment="1">
      <alignment horizontal="center" vertical="center"/>
    </xf>
    <xf numFmtId="0" fontId="8" fillId="19" borderId="4" xfId="0" applyFont="1" applyFill="1" applyBorder="1" applyAlignment="1">
      <alignment horizontal="left" wrapText="1"/>
    </xf>
    <xf numFmtId="0" fontId="7" fillId="18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12" fillId="20" borderId="17" xfId="0" applyFont="1" applyFill="1" applyBorder="1" applyAlignment="1">
      <alignment horizontal="left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49" fontId="2" fillId="4" borderId="13" xfId="0" applyNumberFormat="1" applyFont="1" applyFill="1" applyBorder="1" applyAlignment="1">
      <alignment horizontal="center" vertical="center"/>
    </xf>
    <xf numFmtId="49" fontId="2" fillId="4" borderId="14" xfId="0" applyNumberFormat="1" applyFont="1" applyFill="1" applyBorder="1" applyAlignment="1">
      <alignment horizontal="center" vertical="center"/>
    </xf>
    <xf numFmtId="49" fontId="2" fillId="4" borderId="21" xfId="0" applyNumberFormat="1" applyFont="1" applyFill="1" applyBorder="1" applyAlignment="1">
      <alignment horizontal="center" vertical="center"/>
    </xf>
    <xf numFmtId="49" fontId="2" fillId="4" borderId="22" xfId="0" applyNumberFormat="1" applyFont="1" applyFill="1" applyBorder="1" applyAlignment="1">
      <alignment horizontal="center" vertical="center"/>
    </xf>
    <xf numFmtId="49" fontId="2" fillId="4" borderId="23" xfId="0" applyNumberFormat="1" applyFont="1" applyFill="1" applyBorder="1" applyAlignment="1">
      <alignment horizontal="center" vertical="center"/>
    </xf>
    <xf numFmtId="49" fontId="2" fillId="4" borderId="16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169CD8"/>
      <color rgb="FF26A6B4"/>
      <color rgb="FFB14527"/>
      <color rgb="FFD9CA05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11"/>
  <sheetViews>
    <sheetView workbookViewId="0"/>
  </sheetViews>
  <sheetFormatPr defaultRowHeight="15" x14ac:dyDescent="0.25"/>
  <cols>
    <col min="2" max="2" width="56.85546875" customWidth="1"/>
    <col min="5" max="5" width="9.5703125" bestFit="1" customWidth="1"/>
    <col min="7" max="7" width="8.42578125" bestFit="1" customWidth="1"/>
    <col min="8" max="8" width="9.5703125" bestFit="1" customWidth="1"/>
  </cols>
  <sheetData>
    <row r="1" spans="2:11" x14ac:dyDescent="0.25"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2:11" x14ac:dyDescent="0.25"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2:11" ht="15.75" x14ac:dyDescent="0.25">
      <c r="B3" s="123" t="s">
        <v>110</v>
      </c>
      <c r="C3" s="123"/>
      <c r="D3" s="123"/>
      <c r="E3" s="123"/>
      <c r="F3" s="123"/>
      <c r="G3" s="123"/>
      <c r="H3" s="123"/>
      <c r="I3" s="123"/>
      <c r="J3" s="123"/>
      <c r="K3" s="123"/>
    </row>
    <row r="4" spans="2:11" ht="15.75" x14ac:dyDescent="0.25">
      <c r="B4" s="134" t="s">
        <v>99</v>
      </c>
      <c r="C4" s="130" t="s">
        <v>109</v>
      </c>
      <c r="D4" s="130"/>
      <c r="E4" s="130" t="s">
        <v>94</v>
      </c>
      <c r="F4" s="130" t="s">
        <v>127</v>
      </c>
      <c r="G4" s="130"/>
      <c r="H4" s="130" t="s">
        <v>95</v>
      </c>
      <c r="I4" s="130" t="s">
        <v>128</v>
      </c>
      <c r="J4" s="130"/>
      <c r="K4" s="130" t="s">
        <v>95</v>
      </c>
    </row>
    <row r="5" spans="2:11" ht="16.5" thickBot="1" x14ac:dyDescent="0.3">
      <c r="B5" s="134"/>
      <c r="C5" s="46" t="s">
        <v>1</v>
      </c>
      <c r="D5" s="47" t="s">
        <v>2</v>
      </c>
      <c r="E5" s="48" t="s">
        <v>3</v>
      </c>
      <c r="F5" s="46" t="s">
        <v>1</v>
      </c>
      <c r="G5" s="47" t="s">
        <v>2</v>
      </c>
      <c r="H5" s="48" t="s">
        <v>3</v>
      </c>
      <c r="I5" s="46" t="s">
        <v>1</v>
      </c>
      <c r="J5" s="8" t="s">
        <v>2</v>
      </c>
      <c r="K5" s="8" t="s">
        <v>3</v>
      </c>
    </row>
    <row r="6" spans="2:11" ht="15.75" x14ac:dyDescent="0.25">
      <c r="B6" s="9" t="s">
        <v>1</v>
      </c>
      <c r="C6" s="10">
        <v>2247</v>
      </c>
      <c r="D6" s="10">
        <v>2031</v>
      </c>
      <c r="E6" s="10">
        <v>216</v>
      </c>
      <c r="F6" s="10">
        <v>1957</v>
      </c>
      <c r="G6" s="10">
        <v>1819</v>
      </c>
      <c r="H6" s="10">
        <v>138</v>
      </c>
      <c r="I6" s="10">
        <v>1578</v>
      </c>
      <c r="J6" s="10">
        <v>1478</v>
      </c>
      <c r="K6" s="10">
        <v>100</v>
      </c>
    </row>
    <row r="7" spans="2:11" ht="15.75" x14ac:dyDescent="0.25">
      <c r="B7" s="15" t="s">
        <v>76</v>
      </c>
      <c r="C7" s="12">
        <v>627</v>
      </c>
      <c r="D7" s="12">
        <v>509</v>
      </c>
      <c r="E7" s="12">
        <v>118</v>
      </c>
      <c r="F7" s="12">
        <v>552</v>
      </c>
      <c r="G7" s="12">
        <v>462</v>
      </c>
      <c r="H7" s="12">
        <v>90</v>
      </c>
      <c r="I7" s="12">
        <v>376</v>
      </c>
      <c r="J7" s="12">
        <v>312</v>
      </c>
      <c r="K7" s="12">
        <v>64</v>
      </c>
    </row>
    <row r="8" spans="2:11" ht="15.75" x14ac:dyDescent="0.25">
      <c r="B8" s="16" t="s">
        <v>77</v>
      </c>
      <c r="C8" s="14">
        <v>1620</v>
      </c>
      <c r="D8" s="14">
        <v>1522</v>
      </c>
      <c r="E8" s="14">
        <v>98</v>
      </c>
      <c r="F8" s="14">
        <v>1405</v>
      </c>
      <c r="G8" s="14">
        <v>1357</v>
      </c>
      <c r="H8" s="14">
        <v>48</v>
      </c>
      <c r="I8" s="14">
        <v>1202</v>
      </c>
      <c r="J8" s="14">
        <v>1166</v>
      </c>
      <c r="K8" s="14">
        <v>36</v>
      </c>
    </row>
    <row r="9" spans="2:11" x14ac:dyDescent="0.25">
      <c r="B9" s="122" t="s">
        <v>111</v>
      </c>
      <c r="C9" s="122"/>
      <c r="D9" s="122"/>
      <c r="E9" s="122"/>
      <c r="F9" s="122"/>
      <c r="G9" s="122"/>
      <c r="H9" s="122"/>
      <c r="I9" s="122"/>
      <c r="J9" s="122"/>
      <c r="K9" s="122"/>
    </row>
    <row r="13" spans="2:11" ht="15.75" x14ac:dyDescent="0.25">
      <c r="B13" s="124" t="s">
        <v>112</v>
      </c>
      <c r="C13" s="125"/>
      <c r="D13" s="125"/>
      <c r="E13" s="125"/>
      <c r="F13" s="125"/>
      <c r="G13" s="125"/>
      <c r="H13" s="125"/>
      <c r="I13" s="125"/>
      <c r="J13" s="125"/>
      <c r="K13" s="125"/>
    </row>
    <row r="14" spans="2:11" ht="15.75" customHeight="1" x14ac:dyDescent="0.25">
      <c r="B14" s="126" t="s">
        <v>73</v>
      </c>
      <c r="C14" s="130" t="s">
        <v>109</v>
      </c>
      <c r="D14" s="130"/>
      <c r="E14" s="130" t="s">
        <v>94</v>
      </c>
      <c r="F14" s="130" t="s">
        <v>127</v>
      </c>
      <c r="G14" s="130"/>
      <c r="H14" s="130" t="s">
        <v>95</v>
      </c>
      <c r="I14" s="130" t="s">
        <v>128</v>
      </c>
      <c r="J14" s="130"/>
      <c r="K14" s="130" t="s">
        <v>95</v>
      </c>
    </row>
    <row r="15" spans="2:11" ht="16.5" thickBot="1" x14ac:dyDescent="0.3">
      <c r="B15" s="127"/>
      <c r="C15" s="46" t="s">
        <v>1</v>
      </c>
      <c r="D15" s="47" t="s">
        <v>2</v>
      </c>
      <c r="E15" s="48" t="s">
        <v>3</v>
      </c>
      <c r="F15" s="46" t="s">
        <v>1</v>
      </c>
      <c r="G15" s="47" t="s">
        <v>2</v>
      </c>
      <c r="H15" s="48" t="s">
        <v>3</v>
      </c>
      <c r="I15" s="46" t="s">
        <v>1</v>
      </c>
      <c r="J15" s="8" t="s">
        <v>2</v>
      </c>
      <c r="K15" s="8" t="s">
        <v>3</v>
      </c>
    </row>
    <row r="16" spans="2:11" s="3" customFormat="1" ht="15.75" x14ac:dyDescent="0.25">
      <c r="B16" s="9" t="s">
        <v>1</v>
      </c>
      <c r="C16" s="96">
        <v>2247</v>
      </c>
      <c r="D16" s="96">
        <v>2031</v>
      </c>
      <c r="E16" s="96">
        <v>216</v>
      </c>
      <c r="F16" s="96">
        <v>1957</v>
      </c>
      <c r="G16" s="96">
        <v>1819</v>
      </c>
      <c r="H16" s="96">
        <v>138</v>
      </c>
      <c r="I16" s="96">
        <v>1578</v>
      </c>
      <c r="J16" s="97">
        <v>1478</v>
      </c>
      <c r="K16" s="97">
        <v>100</v>
      </c>
    </row>
    <row r="17" spans="2:11" ht="15.75" x14ac:dyDescent="0.25">
      <c r="B17" s="11" t="s">
        <v>46</v>
      </c>
      <c r="C17" s="12">
        <v>268</v>
      </c>
      <c r="D17" s="12">
        <v>259</v>
      </c>
      <c r="E17" s="12">
        <v>9</v>
      </c>
      <c r="F17" s="12">
        <v>237</v>
      </c>
      <c r="G17" s="12">
        <v>230</v>
      </c>
      <c r="H17" s="12" t="s">
        <v>309</v>
      </c>
      <c r="I17" s="12">
        <v>154</v>
      </c>
      <c r="J17" s="12">
        <v>150</v>
      </c>
      <c r="K17" s="12" t="s">
        <v>309</v>
      </c>
    </row>
    <row r="18" spans="2:11" ht="15.75" x14ac:dyDescent="0.25">
      <c r="B18" s="13" t="s">
        <v>42</v>
      </c>
      <c r="C18" s="14">
        <v>216</v>
      </c>
      <c r="D18" s="14">
        <v>193</v>
      </c>
      <c r="E18" s="14">
        <v>23</v>
      </c>
      <c r="F18" s="14">
        <v>253</v>
      </c>
      <c r="G18" s="14">
        <v>226</v>
      </c>
      <c r="H18" s="14">
        <v>27</v>
      </c>
      <c r="I18" s="14">
        <v>124</v>
      </c>
      <c r="J18" s="14">
        <v>112</v>
      </c>
      <c r="K18" s="14">
        <v>12</v>
      </c>
    </row>
    <row r="19" spans="2:11" ht="15.75" x14ac:dyDescent="0.25">
      <c r="B19" s="11" t="s">
        <v>45</v>
      </c>
      <c r="C19" s="12">
        <v>226</v>
      </c>
      <c r="D19" s="12">
        <v>185</v>
      </c>
      <c r="E19" s="12">
        <v>41</v>
      </c>
      <c r="F19" s="12">
        <v>138</v>
      </c>
      <c r="G19" s="12">
        <v>126</v>
      </c>
      <c r="H19" s="12">
        <v>12</v>
      </c>
      <c r="I19" s="12">
        <v>115</v>
      </c>
      <c r="J19" s="12">
        <v>107</v>
      </c>
      <c r="K19" s="12" t="s">
        <v>309</v>
      </c>
    </row>
    <row r="20" spans="2:11" ht="15.75" x14ac:dyDescent="0.25">
      <c r="B20" s="13" t="s">
        <v>48</v>
      </c>
      <c r="C20" s="14">
        <v>123</v>
      </c>
      <c r="D20" s="14">
        <v>104</v>
      </c>
      <c r="E20" s="14">
        <v>19</v>
      </c>
      <c r="F20" s="14">
        <v>80</v>
      </c>
      <c r="G20" s="14">
        <v>66</v>
      </c>
      <c r="H20" s="14">
        <v>14</v>
      </c>
      <c r="I20" s="14">
        <v>110</v>
      </c>
      <c r="J20" s="14">
        <v>102</v>
      </c>
      <c r="K20" s="14" t="s">
        <v>309</v>
      </c>
    </row>
    <row r="21" spans="2:11" ht="15.75" x14ac:dyDescent="0.25">
      <c r="B21" s="11" t="s">
        <v>54</v>
      </c>
      <c r="C21" s="12">
        <v>85</v>
      </c>
      <c r="D21" s="12">
        <v>81</v>
      </c>
      <c r="E21" s="12" t="s">
        <v>309</v>
      </c>
      <c r="F21" s="12">
        <v>97</v>
      </c>
      <c r="G21" s="12">
        <v>92</v>
      </c>
      <c r="H21" s="12" t="s">
        <v>309</v>
      </c>
      <c r="I21" s="12">
        <v>100</v>
      </c>
      <c r="J21" s="12">
        <v>98</v>
      </c>
      <c r="K21" s="12" t="s">
        <v>309</v>
      </c>
    </row>
    <row r="22" spans="2:11" ht="15.75" x14ac:dyDescent="0.25">
      <c r="B22" s="13" t="s">
        <v>74</v>
      </c>
      <c r="C22" s="14">
        <v>147</v>
      </c>
      <c r="D22" s="14">
        <v>133</v>
      </c>
      <c r="E22" s="14">
        <v>14</v>
      </c>
      <c r="F22" s="14">
        <v>116</v>
      </c>
      <c r="G22" s="14">
        <v>113</v>
      </c>
      <c r="H22" s="14" t="s">
        <v>309</v>
      </c>
      <c r="I22" s="14">
        <v>87</v>
      </c>
      <c r="J22" s="14">
        <v>87</v>
      </c>
      <c r="K22" s="14">
        <v>0</v>
      </c>
    </row>
    <row r="23" spans="2:11" ht="15.75" x14ac:dyDescent="0.25">
      <c r="B23" s="11" t="s">
        <v>38</v>
      </c>
      <c r="C23" s="12">
        <v>125</v>
      </c>
      <c r="D23" s="12">
        <v>116</v>
      </c>
      <c r="E23" s="12" t="s">
        <v>309</v>
      </c>
      <c r="F23" s="12">
        <v>85</v>
      </c>
      <c r="G23" s="12">
        <v>79</v>
      </c>
      <c r="H23" s="12" t="s">
        <v>309</v>
      </c>
      <c r="I23" s="12">
        <v>74</v>
      </c>
      <c r="J23" s="12">
        <v>71</v>
      </c>
      <c r="K23" s="12" t="s">
        <v>309</v>
      </c>
    </row>
    <row r="24" spans="2:11" ht="15.75" x14ac:dyDescent="0.25">
      <c r="B24" s="13" t="s">
        <v>47</v>
      </c>
      <c r="C24" s="14">
        <v>77</v>
      </c>
      <c r="D24" s="14">
        <v>68</v>
      </c>
      <c r="E24" s="14" t="s">
        <v>309</v>
      </c>
      <c r="F24" s="14">
        <v>82</v>
      </c>
      <c r="G24" s="14">
        <v>75</v>
      </c>
      <c r="H24" s="14" t="s">
        <v>309</v>
      </c>
      <c r="I24" s="14">
        <v>69</v>
      </c>
      <c r="J24" s="14">
        <v>64</v>
      </c>
      <c r="K24" s="14" t="s">
        <v>309</v>
      </c>
    </row>
    <row r="25" spans="2:11" ht="15.75" x14ac:dyDescent="0.25">
      <c r="B25" s="11" t="s">
        <v>49</v>
      </c>
      <c r="C25" s="12">
        <v>100</v>
      </c>
      <c r="D25" s="12">
        <v>98</v>
      </c>
      <c r="E25" s="12" t="s">
        <v>309</v>
      </c>
      <c r="F25" s="12">
        <v>70</v>
      </c>
      <c r="G25" s="12">
        <v>68</v>
      </c>
      <c r="H25" s="12" t="s">
        <v>309</v>
      </c>
      <c r="I25" s="12">
        <v>55</v>
      </c>
      <c r="J25" s="12">
        <v>53</v>
      </c>
      <c r="K25" s="12" t="s">
        <v>309</v>
      </c>
    </row>
    <row r="26" spans="2:11" ht="15.75" x14ac:dyDescent="0.25">
      <c r="B26" s="13" t="s">
        <v>208</v>
      </c>
      <c r="C26" s="14">
        <v>86</v>
      </c>
      <c r="D26" s="14">
        <v>84</v>
      </c>
      <c r="E26" s="14" t="s">
        <v>309</v>
      </c>
      <c r="F26" s="14">
        <v>49</v>
      </c>
      <c r="G26" s="14">
        <v>47</v>
      </c>
      <c r="H26" s="14" t="s">
        <v>309</v>
      </c>
      <c r="I26" s="14">
        <v>49</v>
      </c>
      <c r="J26" s="14">
        <v>49</v>
      </c>
      <c r="K26" s="14">
        <v>0</v>
      </c>
    </row>
    <row r="27" spans="2:11" ht="15.75" x14ac:dyDescent="0.25">
      <c r="B27" s="11" t="s">
        <v>96</v>
      </c>
      <c r="C27" s="12">
        <v>794</v>
      </c>
      <c r="D27" s="12">
        <v>710</v>
      </c>
      <c r="E27" s="12">
        <v>84</v>
      </c>
      <c r="F27" s="12">
        <v>750</v>
      </c>
      <c r="G27" s="12">
        <v>697</v>
      </c>
      <c r="H27" s="12">
        <v>53</v>
      </c>
      <c r="I27" s="12">
        <v>641</v>
      </c>
      <c r="J27" s="12">
        <v>585</v>
      </c>
      <c r="K27" s="12">
        <v>56</v>
      </c>
    </row>
    <row r="28" spans="2:11" ht="22.5" customHeight="1" x14ac:dyDescent="0.25">
      <c r="B28" s="128" t="s">
        <v>111</v>
      </c>
      <c r="C28" s="129"/>
      <c r="D28" s="129"/>
      <c r="E28" s="129"/>
      <c r="F28" s="129"/>
      <c r="G28" s="129"/>
      <c r="H28" s="129"/>
      <c r="I28" s="129"/>
      <c r="J28" s="129"/>
      <c r="K28" s="129"/>
    </row>
    <row r="29" spans="2:11" s="3" customFormat="1" x14ac:dyDescent="0.25">
      <c r="B29" s="98"/>
      <c r="C29" s="98"/>
      <c r="D29" s="98"/>
      <c r="E29" s="98"/>
    </row>
    <row r="32" spans="2:11" ht="47.25" customHeight="1" x14ac:dyDescent="0.25">
      <c r="B32" s="123" t="s">
        <v>113</v>
      </c>
      <c r="C32" s="123"/>
      <c r="D32" s="123"/>
      <c r="E32" s="123"/>
    </row>
    <row r="33" spans="2:5" ht="15.75" customHeight="1" x14ac:dyDescent="0.25">
      <c r="B33" s="92" t="s">
        <v>97</v>
      </c>
      <c r="C33" s="91" t="s">
        <v>108</v>
      </c>
      <c r="D33" s="91" t="s">
        <v>163</v>
      </c>
      <c r="E33" s="91" t="s">
        <v>164</v>
      </c>
    </row>
    <row r="34" spans="2:5" ht="15.75" x14ac:dyDescent="0.25">
      <c r="B34" s="9" t="s">
        <v>1</v>
      </c>
      <c r="C34" s="10">
        <v>2247</v>
      </c>
      <c r="D34" s="10">
        <v>1957</v>
      </c>
      <c r="E34" s="10">
        <v>1578</v>
      </c>
    </row>
    <row r="35" spans="2:5" ht="15.75" x14ac:dyDescent="0.25">
      <c r="B35" s="15" t="s">
        <v>60</v>
      </c>
      <c r="C35" s="12">
        <v>36</v>
      </c>
      <c r="D35" s="12">
        <v>3</v>
      </c>
      <c r="E35" s="12">
        <v>5</v>
      </c>
    </row>
    <row r="36" spans="2:5" ht="15.75" x14ac:dyDescent="0.25">
      <c r="B36" s="16" t="s">
        <v>61</v>
      </c>
      <c r="C36" s="14">
        <v>786</v>
      </c>
      <c r="D36" s="14">
        <v>613</v>
      </c>
      <c r="E36" s="14">
        <v>489</v>
      </c>
    </row>
    <row r="37" spans="2:5" ht="15.75" x14ac:dyDescent="0.25">
      <c r="B37" s="15" t="s">
        <v>62</v>
      </c>
      <c r="C37" s="12">
        <v>906</v>
      </c>
      <c r="D37" s="12">
        <v>923</v>
      </c>
      <c r="E37" s="12">
        <v>705</v>
      </c>
    </row>
    <row r="38" spans="2:5" ht="15.75" x14ac:dyDescent="0.25">
      <c r="B38" s="16" t="s">
        <v>63</v>
      </c>
      <c r="C38" s="14">
        <v>477</v>
      </c>
      <c r="D38" s="14">
        <v>387</v>
      </c>
      <c r="E38" s="14">
        <v>357</v>
      </c>
    </row>
    <row r="39" spans="2:5" ht="15.75" x14ac:dyDescent="0.25">
      <c r="B39" s="15" t="s">
        <v>64</v>
      </c>
      <c r="C39" s="12">
        <v>42</v>
      </c>
      <c r="D39" s="12">
        <v>26</v>
      </c>
      <c r="E39" s="12">
        <v>21</v>
      </c>
    </row>
    <row r="40" spans="2:5" ht="15.75" x14ac:dyDescent="0.25">
      <c r="B40" s="16" t="s">
        <v>5</v>
      </c>
      <c r="C40" s="14">
        <v>0</v>
      </c>
      <c r="D40" s="14">
        <v>5</v>
      </c>
      <c r="E40" s="14">
        <v>1</v>
      </c>
    </row>
    <row r="41" spans="2:5" ht="26.1" customHeight="1" x14ac:dyDescent="0.25">
      <c r="B41" s="122" t="s">
        <v>111</v>
      </c>
      <c r="C41" s="122"/>
      <c r="D41" s="122"/>
      <c r="E41" s="122"/>
    </row>
    <row r="45" spans="2:5" ht="45" customHeight="1" x14ac:dyDescent="0.25">
      <c r="B45" s="123" t="s">
        <v>114</v>
      </c>
      <c r="C45" s="123"/>
      <c r="D45" s="123"/>
      <c r="E45" s="123"/>
    </row>
    <row r="46" spans="2:5" ht="15.75" customHeight="1" x14ac:dyDescent="0.25">
      <c r="B46" s="92" t="s">
        <v>58</v>
      </c>
      <c r="C46" s="91" t="s">
        <v>108</v>
      </c>
      <c r="D46" s="91" t="s">
        <v>163</v>
      </c>
      <c r="E46" s="91" t="s">
        <v>164</v>
      </c>
    </row>
    <row r="47" spans="2:5" ht="15.75" x14ac:dyDescent="0.25">
      <c r="B47" s="9" t="s">
        <v>1</v>
      </c>
      <c r="C47" s="10">
        <v>2247</v>
      </c>
      <c r="D47" s="10">
        <v>1957</v>
      </c>
      <c r="E47" s="10">
        <v>1578</v>
      </c>
    </row>
    <row r="48" spans="2:5" ht="15.75" x14ac:dyDescent="0.25">
      <c r="B48" s="15" t="s">
        <v>80</v>
      </c>
      <c r="C48" s="12">
        <v>1</v>
      </c>
      <c r="D48" s="12">
        <v>1</v>
      </c>
      <c r="E48" s="12">
        <v>1</v>
      </c>
    </row>
    <row r="49" spans="2:5" ht="15.75" x14ac:dyDescent="0.25">
      <c r="B49" s="16" t="s">
        <v>209</v>
      </c>
      <c r="C49" s="14">
        <v>14</v>
      </c>
      <c r="D49" s="14">
        <v>6</v>
      </c>
      <c r="E49" s="14">
        <v>6</v>
      </c>
    </row>
    <row r="50" spans="2:5" ht="15.75" x14ac:dyDescent="0.25">
      <c r="B50" s="15" t="s">
        <v>210</v>
      </c>
      <c r="C50" s="12">
        <v>664</v>
      </c>
      <c r="D50" s="12">
        <v>573</v>
      </c>
      <c r="E50" s="12">
        <v>486</v>
      </c>
    </row>
    <row r="51" spans="2:5" ht="15.75" x14ac:dyDescent="0.25">
      <c r="B51" s="16" t="s">
        <v>105</v>
      </c>
      <c r="C51" s="14">
        <v>1341</v>
      </c>
      <c r="D51" s="14">
        <v>1182</v>
      </c>
      <c r="E51" s="14">
        <v>965</v>
      </c>
    </row>
    <row r="52" spans="2:5" ht="15.75" x14ac:dyDescent="0.25">
      <c r="B52" s="15" t="s">
        <v>106</v>
      </c>
      <c r="C52" s="12">
        <v>55</v>
      </c>
      <c r="D52" s="12">
        <v>33</v>
      </c>
      <c r="E52" s="12">
        <v>29</v>
      </c>
    </row>
    <row r="53" spans="2:5" ht="15.75" x14ac:dyDescent="0.25">
      <c r="B53" s="16" t="s">
        <v>81</v>
      </c>
      <c r="C53" s="14">
        <v>129</v>
      </c>
      <c r="D53" s="14">
        <v>122</v>
      </c>
      <c r="E53" s="14">
        <v>71</v>
      </c>
    </row>
    <row r="54" spans="2:5" ht="15.75" x14ac:dyDescent="0.25">
      <c r="B54" s="15" t="s">
        <v>82</v>
      </c>
      <c r="C54" s="12">
        <v>43</v>
      </c>
      <c r="D54" s="12">
        <v>40</v>
      </c>
      <c r="E54" s="12">
        <v>20</v>
      </c>
    </row>
    <row r="55" spans="2:5" ht="26.1" customHeight="1" x14ac:dyDescent="0.25">
      <c r="B55" s="122" t="s">
        <v>111</v>
      </c>
      <c r="C55" s="122"/>
      <c r="D55" s="122"/>
      <c r="E55" s="122"/>
    </row>
    <row r="59" spans="2:5" ht="47.25" customHeight="1" x14ac:dyDescent="0.25">
      <c r="B59" s="123" t="s">
        <v>115</v>
      </c>
      <c r="C59" s="123"/>
      <c r="D59" s="123"/>
      <c r="E59" s="123"/>
    </row>
    <row r="60" spans="2:5" ht="15.75" customHeight="1" x14ac:dyDescent="0.25">
      <c r="B60" s="92" t="s">
        <v>98</v>
      </c>
      <c r="C60" s="91" t="s">
        <v>108</v>
      </c>
      <c r="D60" s="91" t="s">
        <v>163</v>
      </c>
      <c r="E60" s="91" t="s">
        <v>164</v>
      </c>
    </row>
    <row r="61" spans="2:5" ht="15.75" x14ac:dyDescent="0.25">
      <c r="B61" s="9" t="s">
        <v>1</v>
      </c>
      <c r="C61" s="10">
        <v>2247</v>
      </c>
      <c r="D61" s="10">
        <v>1957</v>
      </c>
      <c r="E61" s="10">
        <v>1578</v>
      </c>
    </row>
    <row r="62" spans="2:5" ht="15.75" x14ac:dyDescent="0.25">
      <c r="B62" s="15" t="s">
        <v>65</v>
      </c>
      <c r="C62" s="12">
        <v>786</v>
      </c>
      <c r="D62" s="12">
        <v>614</v>
      </c>
      <c r="E62" s="12">
        <v>650</v>
      </c>
    </row>
    <row r="63" spans="2:5" ht="15.75" x14ac:dyDescent="0.25">
      <c r="B63" s="16" t="s">
        <v>66</v>
      </c>
      <c r="C63" s="14">
        <v>846</v>
      </c>
      <c r="D63" s="14">
        <v>653</v>
      </c>
      <c r="E63" s="14">
        <v>472</v>
      </c>
    </row>
    <row r="64" spans="2:5" ht="31.5" x14ac:dyDescent="0.25">
      <c r="B64" s="32" t="s">
        <v>67</v>
      </c>
      <c r="C64" s="12">
        <v>244</v>
      </c>
      <c r="D64" s="12">
        <v>271</v>
      </c>
      <c r="E64" s="12">
        <v>187</v>
      </c>
    </row>
    <row r="65" spans="2:5" ht="47.25" x14ac:dyDescent="0.25">
      <c r="B65" s="33" t="s">
        <v>68</v>
      </c>
      <c r="C65" s="14">
        <v>211</v>
      </c>
      <c r="D65" s="14">
        <v>221</v>
      </c>
      <c r="E65" s="14">
        <v>127</v>
      </c>
    </row>
    <row r="66" spans="2:5" ht="31.5" x14ac:dyDescent="0.25">
      <c r="B66" s="32" t="s">
        <v>69</v>
      </c>
      <c r="C66" s="12">
        <v>73</v>
      </c>
      <c r="D66" s="12">
        <v>113</v>
      </c>
      <c r="E66" s="12">
        <v>82</v>
      </c>
    </row>
    <row r="67" spans="2:5" ht="31.5" x14ac:dyDescent="0.25">
      <c r="B67" s="33" t="s">
        <v>70</v>
      </c>
      <c r="C67" s="14">
        <v>69</v>
      </c>
      <c r="D67" s="14">
        <v>55</v>
      </c>
      <c r="E67" s="14">
        <v>46</v>
      </c>
    </row>
    <row r="68" spans="2:5" ht="15.75" x14ac:dyDescent="0.25">
      <c r="B68" s="15" t="s">
        <v>71</v>
      </c>
      <c r="C68" s="12">
        <v>17</v>
      </c>
      <c r="D68" s="12">
        <v>16</v>
      </c>
      <c r="E68" s="12">
        <v>13</v>
      </c>
    </row>
    <row r="69" spans="2:5" ht="31.5" x14ac:dyDescent="0.25">
      <c r="B69" s="33" t="s">
        <v>72</v>
      </c>
      <c r="C69" s="14">
        <v>1</v>
      </c>
      <c r="D69" s="14">
        <v>14</v>
      </c>
      <c r="E69" s="14">
        <v>1</v>
      </c>
    </row>
    <row r="70" spans="2:5" ht="24.6" customHeight="1" x14ac:dyDescent="0.25">
      <c r="B70" s="122" t="s">
        <v>111</v>
      </c>
      <c r="C70" s="122"/>
      <c r="D70" s="122"/>
      <c r="E70" s="122"/>
    </row>
    <row r="71" spans="2:5" s="3" customFormat="1" x14ac:dyDescent="0.25">
      <c r="B71" s="98"/>
      <c r="C71" s="98"/>
      <c r="D71" s="98"/>
      <c r="E71" s="98"/>
    </row>
    <row r="72" spans="2:5" s="3" customFormat="1" x14ac:dyDescent="0.25">
      <c r="B72" s="98"/>
      <c r="C72" s="98"/>
      <c r="D72" s="98"/>
      <c r="E72" s="98"/>
    </row>
    <row r="74" spans="2:5" ht="51" customHeight="1" x14ac:dyDescent="0.25">
      <c r="B74" s="123" t="s">
        <v>116</v>
      </c>
      <c r="C74" s="123"/>
      <c r="D74" s="123"/>
      <c r="E74" s="123"/>
    </row>
    <row r="75" spans="2:5" ht="15.75" customHeight="1" x14ac:dyDescent="0.25">
      <c r="B75" s="50" t="s">
        <v>89</v>
      </c>
      <c r="C75" s="91" t="s">
        <v>108</v>
      </c>
      <c r="D75" s="91" t="s">
        <v>163</v>
      </c>
      <c r="E75" s="91" t="s">
        <v>164</v>
      </c>
    </row>
    <row r="76" spans="2:5" ht="15.75" x14ac:dyDescent="0.25">
      <c r="B76" s="9" t="s">
        <v>57</v>
      </c>
      <c r="C76" s="10">
        <v>2247</v>
      </c>
      <c r="D76" s="10">
        <v>1957</v>
      </c>
      <c r="E76" s="10">
        <v>1578</v>
      </c>
    </row>
    <row r="77" spans="2:5" ht="15.75" x14ac:dyDescent="0.25">
      <c r="B77" s="17" t="s">
        <v>6</v>
      </c>
      <c r="C77" s="18">
        <v>54</v>
      </c>
      <c r="D77" s="18">
        <v>42</v>
      </c>
      <c r="E77" s="18">
        <v>26</v>
      </c>
    </row>
    <row r="78" spans="2:5" ht="15.75" x14ac:dyDescent="0.25">
      <c r="B78" s="16" t="s">
        <v>7</v>
      </c>
      <c r="C78" s="14">
        <v>6</v>
      </c>
      <c r="D78" s="14">
        <v>0</v>
      </c>
      <c r="E78" s="14">
        <v>0</v>
      </c>
    </row>
    <row r="79" spans="2:5" ht="15.75" x14ac:dyDescent="0.25">
      <c r="B79" s="15" t="s">
        <v>8</v>
      </c>
      <c r="C79" s="12">
        <v>0</v>
      </c>
      <c r="D79" s="12">
        <v>1</v>
      </c>
      <c r="E79" s="12">
        <v>0</v>
      </c>
    </row>
    <row r="80" spans="2:5" ht="15.75" x14ac:dyDescent="0.25">
      <c r="B80" s="16" t="s">
        <v>9</v>
      </c>
      <c r="C80" s="14">
        <v>38</v>
      </c>
      <c r="D80" s="14">
        <v>28</v>
      </c>
      <c r="E80" s="14">
        <v>21</v>
      </c>
    </row>
    <row r="81" spans="2:5" ht="15.75" x14ac:dyDescent="0.25">
      <c r="B81" s="15" t="s">
        <v>10</v>
      </c>
      <c r="C81" s="12">
        <v>0</v>
      </c>
      <c r="D81" s="12">
        <v>1</v>
      </c>
      <c r="E81" s="12">
        <v>2</v>
      </c>
    </row>
    <row r="82" spans="2:5" ht="15.75" x14ac:dyDescent="0.25">
      <c r="B82" s="16" t="s">
        <v>11</v>
      </c>
      <c r="C82" s="14">
        <v>8</v>
      </c>
      <c r="D82" s="14">
        <v>11</v>
      </c>
      <c r="E82" s="14">
        <v>3</v>
      </c>
    </row>
    <row r="83" spans="2:5" ht="15.75" x14ac:dyDescent="0.25">
      <c r="B83" s="15" t="s">
        <v>12</v>
      </c>
      <c r="C83" s="12">
        <v>1</v>
      </c>
      <c r="D83" s="12">
        <v>0</v>
      </c>
      <c r="E83" s="12">
        <v>0</v>
      </c>
    </row>
    <row r="84" spans="2:5" ht="15.75" x14ac:dyDescent="0.25">
      <c r="B84" s="16" t="s">
        <v>13</v>
      </c>
      <c r="C84" s="14">
        <v>1</v>
      </c>
      <c r="D84" s="14">
        <v>1</v>
      </c>
      <c r="E84" s="14">
        <v>0</v>
      </c>
    </row>
    <row r="85" spans="2:5" ht="15.75" x14ac:dyDescent="0.25">
      <c r="B85" s="17" t="s">
        <v>14</v>
      </c>
      <c r="C85" s="18">
        <v>132</v>
      </c>
      <c r="D85" s="18">
        <v>108</v>
      </c>
      <c r="E85" s="18">
        <v>72</v>
      </c>
    </row>
    <row r="86" spans="2:5" ht="15.75" x14ac:dyDescent="0.25">
      <c r="B86" s="16" t="s">
        <v>15</v>
      </c>
      <c r="C86" s="14">
        <v>6</v>
      </c>
      <c r="D86" s="14">
        <v>13</v>
      </c>
      <c r="E86" s="14">
        <v>6</v>
      </c>
    </row>
    <row r="87" spans="2:5" ht="15.75" x14ac:dyDescent="0.25">
      <c r="B87" s="15" t="s">
        <v>16</v>
      </c>
      <c r="C87" s="12">
        <v>2</v>
      </c>
      <c r="D87" s="12">
        <v>2</v>
      </c>
      <c r="E87" s="12">
        <v>0</v>
      </c>
    </row>
    <row r="88" spans="2:5" ht="15.75" x14ac:dyDescent="0.25">
      <c r="B88" s="16" t="s">
        <v>17</v>
      </c>
      <c r="C88" s="14">
        <v>41</v>
      </c>
      <c r="D88" s="14">
        <v>19</v>
      </c>
      <c r="E88" s="14">
        <v>31</v>
      </c>
    </row>
    <row r="89" spans="2:5" ht="15.75" x14ac:dyDescent="0.25">
      <c r="B89" s="15" t="s">
        <v>18</v>
      </c>
      <c r="C89" s="12">
        <v>10</v>
      </c>
      <c r="D89" s="12">
        <v>14</v>
      </c>
      <c r="E89" s="12">
        <v>2</v>
      </c>
    </row>
    <row r="90" spans="2:5" ht="15.75" x14ac:dyDescent="0.25">
      <c r="B90" s="16" t="s">
        <v>19</v>
      </c>
      <c r="C90" s="14">
        <v>5</v>
      </c>
      <c r="D90" s="14">
        <v>6</v>
      </c>
      <c r="E90" s="14">
        <v>4</v>
      </c>
    </row>
    <row r="91" spans="2:5" ht="15.75" x14ac:dyDescent="0.25">
      <c r="B91" s="15" t="s">
        <v>20</v>
      </c>
      <c r="C91" s="12">
        <v>33</v>
      </c>
      <c r="D91" s="12">
        <v>16</v>
      </c>
      <c r="E91" s="12">
        <v>7</v>
      </c>
    </row>
    <row r="92" spans="2:5" ht="15.75" x14ac:dyDescent="0.25">
      <c r="B92" s="16" t="s">
        <v>21</v>
      </c>
      <c r="C92" s="14">
        <v>4</v>
      </c>
      <c r="D92" s="14">
        <v>0</v>
      </c>
      <c r="E92" s="14">
        <v>1</v>
      </c>
    </row>
    <row r="93" spans="2:5" ht="15.75" x14ac:dyDescent="0.25">
      <c r="B93" s="15" t="s">
        <v>22</v>
      </c>
      <c r="C93" s="12">
        <v>5</v>
      </c>
      <c r="D93" s="12">
        <v>1</v>
      </c>
      <c r="E93" s="12">
        <v>3</v>
      </c>
    </row>
    <row r="94" spans="2:5" ht="15.75" x14ac:dyDescent="0.25">
      <c r="B94" s="16" t="s">
        <v>23</v>
      </c>
      <c r="C94" s="14">
        <v>26</v>
      </c>
      <c r="D94" s="14">
        <v>37</v>
      </c>
      <c r="E94" s="14">
        <v>18</v>
      </c>
    </row>
    <row r="95" spans="2:5" ht="15.75" x14ac:dyDescent="0.25">
      <c r="B95" s="17" t="s">
        <v>24</v>
      </c>
      <c r="C95" s="18">
        <v>1863</v>
      </c>
      <c r="D95" s="18">
        <v>1679</v>
      </c>
      <c r="E95" s="18">
        <v>1378</v>
      </c>
    </row>
    <row r="96" spans="2:5" ht="15.75" x14ac:dyDescent="0.25">
      <c r="B96" s="16" t="s">
        <v>25</v>
      </c>
      <c r="C96" s="14">
        <v>110</v>
      </c>
      <c r="D96" s="14">
        <v>104</v>
      </c>
      <c r="E96" s="14">
        <v>53</v>
      </c>
    </row>
    <row r="97" spans="2:5" ht="15.75" x14ac:dyDescent="0.25">
      <c r="B97" s="15" t="s">
        <v>26</v>
      </c>
      <c r="C97" s="12">
        <v>20</v>
      </c>
      <c r="D97" s="12">
        <v>6</v>
      </c>
      <c r="E97" s="12">
        <v>7</v>
      </c>
    </row>
    <row r="98" spans="2:5" ht="15.75" x14ac:dyDescent="0.25">
      <c r="B98" s="16" t="s">
        <v>27</v>
      </c>
      <c r="C98" s="14">
        <v>1040</v>
      </c>
      <c r="D98" s="14">
        <v>1060</v>
      </c>
      <c r="E98" s="14">
        <v>831</v>
      </c>
    </row>
    <row r="99" spans="2:5" ht="15.75" x14ac:dyDescent="0.25">
      <c r="B99" s="15" t="s">
        <v>28</v>
      </c>
      <c r="C99" s="12">
        <v>693</v>
      </c>
      <c r="D99" s="12">
        <v>509</v>
      </c>
      <c r="E99" s="12">
        <v>487</v>
      </c>
    </row>
    <row r="100" spans="2:5" ht="15.75" x14ac:dyDescent="0.25">
      <c r="B100" s="19" t="s">
        <v>29</v>
      </c>
      <c r="C100" s="20">
        <v>140</v>
      </c>
      <c r="D100" s="20">
        <v>104</v>
      </c>
      <c r="E100" s="20">
        <v>84</v>
      </c>
    </row>
    <row r="101" spans="2:5" ht="15.75" x14ac:dyDescent="0.25">
      <c r="B101" s="15" t="s">
        <v>30</v>
      </c>
      <c r="C101" s="12">
        <v>63</v>
      </c>
      <c r="D101" s="12">
        <v>55</v>
      </c>
      <c r="E101" s="12">
        <v>51</v>
      </c>
    </row>
    <row r="102" spans="2:5" ht="15.75" x14ac:dyDescent="0.25">
      <c r="B102" s="16" t="s">
        <v>31</v>
      </c>
      <c r="C102" s="14">
        <v>28</v>
      </c>
      <c r="D102" s="14">
        <v>38</v>
      </c>
      <c r="E102" s="14">
        <v>24</v>
      </c>
    </row>
    <row r="103" spans="2:5" ht="15.75" x14ac:dyDescent="0.25">
      <c r="B103" s="15" t="s">
        <v>32</v>
      </c>
      <c r="C103" s="12">
        <v>49</v>
      </c>
      <c r="D103" s="12">
        <v>11</v>
      </c>
      <c r="E103" s="12">
        <v>9</v>
      </c>
    </row>
    <row r="104" spans="2:5" ht="15.75" x14ac:dyDescent="0.25">
      <c r="B104" s="19" t="s">
        <v>33</v>
      </c>
      <c r="C104" s="20">
        <v>58</v>
      </c>
      <c r="D104" s="20">
        <v>24</v>
      </c>
      <c r="E104" s="20">
        <v>18</v>
      </c>
    </row>
    <row r="105" spans="2:5" ht="15.75" x14ac:dyDescent="0.25">
      <c r="B105" s="15" t="s">
        <v>34</v>
      </c>
      <c r="C105" s="12">
        <v>18</v>
      </c>
      <c r="D105" s="12">
        <v>5</v>
      </c>
      <c r="E105" s="12">
        <v>2</v>
      </c>
    </row>
    <row r="106" spans="2:5" ht="15.75" x14ac:dyDescent="0.25">
      <c r="B106" s="16" t="s">
        <v>75</v>
      </c>
      <c r="C106" s="14">
        <v>2</v>
      </c>
      <c r="D106" s="14">
        <v>3</v>
      </c>
      <c r="E106" s="14">
        <v>1</v>
      </c>
    </row>
    <row r="107" spans="2:5" ht="15.75" x14ac:dyDescent="0.25">
      <c r="B107" s="15" t="s">
        <v>35</v>
      </c>
      <c r="C107" s="12">
        <v>7</v>
      </c>
      <c r="D107" s="12">
        <v>5</v>
      </c>
      <c r="E107" s="12">
        <v>7</v>
      </c>
    </row>
    <row r="108" spans="2:5" ht="15.75" x14ac:dyDescent="0.25">
      <c r="B108" s="16" t="s">
        <v>36</v>
      </c>
      <c r="C108" s="14">
        <v>31</v>
      </c>
      <c r="D108" s="14">
        <v>11</v>
      </c>
      <c r="E108" s="14">
        <v>8</v>
      </c>
    </row>
    <row r="109" spans="2:5" ht="26.45" customHeight="1" x14ac:dyDescent="0.25">
      <c r="B109" s="122" t="s">
        <v>111</v>
      </c>
      <c r="C109" s="122"/>
      <c r="D109" s="122"/>
      <c r="E109" s="122"/>
    </row>
    <row r="110" spans="2:5" s="3" customFormat="1" ht="26.45" customHeight="1" x14ac:dyDescent="0.25">
      <c r="B110" s="98"/>
      <c r="C110" s="98"/>
      <c r="D110" s="98"/>
      <c r="E110" s="98"/>
    </row>
    <row r="111" spans="2:5" s="3" customFormat="1" ht="26.45" customHeight="1" x14ac:dyDescent="0.25">
      <c r="B111" s="98"/>
      <c r="C111" s="98"/>
      <c r="D111" s="98"/>
      <c r="E111" s="98"/>
    </row>
    <row r="112" spans="2:5" s="3" customFormat="1" ht="26.45" customHeight="1" x14ac:dyDescent="0.25">
      <c r="B112" s="98"/>
      <c r="C112" s="98"/>
      <c r="D112" s="98"/>
      <c r="E112" s="98"/>
    </row>
    <row r="113" spans="2:11" s="3" customFormat="1" ht="29.45" customHeight="1" x14ac:dyDescent="0.25">
      <c r="B113" s="123" t="s">
        <v>117</v>
      </c>
      <c r="C113" s="123"/>
      <c r="D113" s="123"/>
      <c r="E113" s="123"/>
      <c r="F113" s="123"/>
      <c r="G113" s="123"/>
      <c r="H113" s="123"/>
      <c r="I113" s="123"/>
      <c r="J113" s="123"/>
      <c r="K113" s="123"/>
    </row>
    <row r="114" spans="2:11" s="3" customFormat="1" ht="15.6" customHeight="1" x14ac:dyDescent="0.25">
      <c r="B114" s="135" t="s">
        <v>100</v>
      </c>
      <c r="C114" s="130" t="s">
        <v>109</v>
      </c>
      <c r="D114" s="130"/>
      <c r="E114" s="130" t="s">
        <v>94</v>
      </c>
      <c r="F114" s="130" t="s">
        <v>127</v>
      </c>
      <c r="G114" s="130"/>
      <c r="H114" s="130" t="s">
        <v>95</v>
      </c>
      <c r="I114" s="130" t="s">
        <v>128</v>
      </c>
      <c r="J114" s="130"/>
      <c r="K114" s="130" t="s">
        <v>95</v>
      </c>
    </row>
    <row r="115" spans="2:11" s="3" customFormat="1" ht="15.6" customHeight="1" thickBot="1" x14ac:dyDescent="0.3">
      <c r="B115" s="136"/>
      <c r="C115" s="46" t="s">
        <v>1</v>
      </c>
      <c r="D115" s="47" t="s">
        <v>2</v>
      </c>
      <c r="E115" s="48" t="s">
        <v>3</v>
      </c>
      <c r="F115" s="46" t="s">
        <v>1</v>
      </c>
      <c r="G115" s="47" t="s">
        <v>2</v>
      </c>
      <c r="H115" s="48" t="s">
        <v>3</v>
      </c>
      <c r="I115" s="46" t="s">
        <v>1</v>
      </c>
      <c r="J115" s="8" t="s">
        <v>2</v>
      </c>
      <c r="K115" s="8" t="s">
        <v>3</v>
      </c>
    </row>
    <row r="116" spans="2:11" s="3" customFormat="1" ht="15.6" customHeight="1" thickBot="1" x14ac:dyDescent="0.3">
      <c r="B116" s="30" t="s">
        <v>1</v>
      </c>
      <c r="C116" s="31">
        <v>250</v>
      </c>
      <c r="D116" s="31">
        <v>198</v>
      </c>
      <c r="E116" s="31">
        <v>52</v>
      </c>
      <c r="F116" s="31">
        <v>279</v>
      </c>
      <c r="G116" s="31">
        <v>234</v>
      </c>
      <c r="H116" s="31">
        <v>45</v>
      </c>
      <c r="I116" s="31">
        <v>155</v>
      </c>
      <c r="J116" s="31">
        <v>124</v>
      </c>
      <c r="K116" s="31">
        <v>31</v>
      </c>
    </row>
    <row r="117" spans="2:11" s="3" customFormat="1" ht="15.6" customHeight="1" x14ac:dyDescent="0.25">
      <c r="B117" s="15" t="s">
        <v>101</v>
      </c>
      <c r="C117" s="12">
        <v>197</v>
      </c>
      <c r="D117" s="12">
        <v>156</v>
      </c>
      <c r="E117" s="12">
        <v>41</v>
      </c>
      <c r="F117" s="12">
        <v>155</v>
      </c>
      <c r="G117" s="12">
        <v>128</v>
      </c>
      <c r="H117" s="12">
        <v>27</v>
      </c>
      <c r="I117" s="12">
        <v>68</v>
      </c>
      <c r="J117" s="12">
        <v>49</v>
      </c>
      <c r="K117" s="12">
        <v>19</v>
      </c>
    </row>
    <row r="118" spans="2:11" s="3" customFormat="1" ht="15.6" customHeight="1" x14ac:dyDescent="0.25">
      <c r="B118" s="16" t="s">
        <v>102</v>
      </c>
      <c r="C118" s="14">
        <v>1</v>
      </c>
      <c r="D118" s="14">
        <v>1</v>
      </c>
      <c r="E118" s="14">
        <v>0</v>
      </c>
      <c r="F118" s="14">
        <v>4</v>
      </c>
      <c r="G118" s="14">
        <v>3</v>
      </c>
      <c r="H118" s="14">
        <v>1</v>
      </c>
      <c r="I118" s="14">
        <v>2</v>
      </c>
      <c r="J118" s="14">
        <v>1</v>
      </c>
      <c r="K118" s="14">
        <v>1</v>
      </c>
    </row>
    <row r="119" spans="2:11" s="3" customFormat="1" ht="15.6" customHeight="1" x14ac:dyDescent="0.25">
      <c r="B119" s="15" t="s">
        <v>103</v>
      </c>
      <c r="C119" s="12">
        <v>10</v>
      </c>
      <c r="D119" s="12">
        <v>8</v>
      </c>
      <c r="E119" s="12">
        <v>2</v>
      </c>
      <c r="F119" s="12">
        <v>4</v>
      </c>
      <c r="G119" s="12">
        <v>3</v>
      </c>
      <c r="H119" s="12">
        <v>1</v>
      </c>
      <c r="I119" s="12">
        <v>3</v>
      </c>
      <c r="J119" s="12">
        <v>3</v>
      </c>
      <c r="K119" s="12">
        <v>0</v>
      </c>
    </row>
    <row r="120" spans="2:11" s="3" customFormat="1" ht="15.6" customHeight="1" x14ac:dyDescent="0.25">
      <c r="B120" s="16" t="s">
        <v>211</v>
      </c>
      <c r="C120" s="14">
        <v>42</v>
      </c>
      <c r="D120" s="14">
        <v>33</v>
      </c>
      <c r="E120" s="14">
        <v>9</v>
      </c>
      <c r="F120" s="14">
        <v>116</v>
      </c>
      <c r="G120" s="14">
        <v>100</v>
      </c>
      <c r="H120" s="14">
        <v>16</v>
      </c>
      <c r="I120" s="14">
        <v>82</v>
      </c>
      <c r="J120" s="14">
        <v>71</v>
      </c>
      <c r="K120" s="14">
        <v>11</v>
      </c>
    </row>
    <row r="121" spans="2:11" s="3" customFormat="1" ht="15.6" customHeight="1" x14ac:dyDescent="0.25">
      <c r="B121" s="122" t="s">
        <v>111</v>
      </c>
      <c r="C121" s="122"/>
      <c r="D121" s="122"/>
      <c r="E121" s="122"/>
      <c r="F121" s="122"/>
      <c r="G121" s="122"/>
      <c r="H121" s="122"/>
      <c r="I121" s="122"/>
      <c r="J121" s="122"/>
      <c r="K121" s="122"/>
    </row>
    <row r="122" spans="2:11" s="3" customFormat="1" ht="15.6" customHeight="1" x14ac:dyDescent="0.25">
      <c r="B122" s="98"/>
      <c r="C122" s="98"/>
      <c r="D122" s="98"/>
      <c r="E122" s="98"/>
    </row>
    <row r="123" spans="2:11" s="3" customFormat="1" ht="15.6" customHeight="1" x14ac:dyDescent="0.25">
      <c r="B123" s="98"/>
      <c r="C123" s="98"/>
      <c r="D123" s="98"/>
      <c r="E123" s="98"/>
    </row>
    <row r="124" spans="2:11" ht="15.6" customHeight="1" x14ac:dyDescent="0.25"/>
    <row r="125" spans="2:11" ht="32.450000000000003" customHeight="1" x14ac:dyDescent="0.25">
      <c r="B125" s="124" t="s">
        <v>118</v>
      </c>
      <c r="C125" s="125"/>
      <c r="D125" s="125"/>
      <c r="E125" s="125"/>
      <c r="F125" s="125"/>
      <c r="G125" s="125"/>
      <c r="H125" s="125"/>
      <c r="I125" s="125"/>
      <c r="J125" s="125"/>
      <c r="K125" s="125"/>
    </row>
    <row r="126" spans="2:11" ht="15.75" customHeight="1" x14ac:dyDescent="0.25">
      <c r="B126" s="126" t="s">
        <v>73</v>
      </c>
      <c r="C126" s="130" t="s">
        <v>109</v>
      </c>
      <c r="D126" s="130"/>
      <c r="E126" s="130" t="s">
        <v>94</v>
      </c>
      <c r="F126" s="130" t="s">
        <v>127</v>
      </c>
      <c r="G126" s="130"/>
      <c r="H126" s="130" t="s">
        <v>95</v>
      </c>
      <c r="I126" s="130" t="s">
        <v>128</v>
      </c>
      <c r="J126" s="130"/>
      <c r="K126" s="130" t="s">
        <v>95</v>
      </c>
    </row>
    <row r="127" spans="2:11" ht="15.75" customHeight="1" thickBot="1" x14ac:dyDescent="0.3">
      <c r="B127" s="127"/>
      <c r="C127" s="46" t="s">
        <v>1</v>
      </c>
      <c r="D127" s="47" t="s">
        <v>2</v>
      </c>
      <c r="E127" s="48" t="s">
        <v>3</v>
      </c>
      <c r="F127" s="46" t="s">
        <v>1</v>
      </c>
      <c r="G127" s="47" t="s">
        <v>2</v>
      </c>
      <c r="H127" s="48" t="s">
        <v>3</v>
      </c>
      <c r="I127" s="46" t="s">
        <v>1</v>
      </c>
      <c r="J127" s="8" t="s">
        <v>2</v>
      </c>
      <c r="K127" s="8" t="s">
        <v>3</v>
      </c>
    </row>
    <row r="128" spans="2:11" ht="15.75" x14ac:dyDescent="0.25">
      <c r="B128" s="9" t="s">
        <v>1</v>
      </c>
      <c r="C128" s="10">
        <v>250</v>
      </c>
      <c r="D128" s="10">
        <v>198</v>
      </c>
      <c r="E128" s="10">
        <v>52</v>
      </c>
      <c r="F128" s="29">
        <v>279</v>
      </c>
      <c r="G128" s="29">
        <v>234</v>
      </c>
      <c r="H128" s="29">
        <v>45</v>
      </c>
      <c r="I128" s="29">
        <v>155</v>
      </c>
      <c r="J128" s="29">
        <v>124</v>
      </c>
      <c r="K128" s="29">
        <v>31</v>
      </c>
    </row>
    <row r="129" spans="2:11" ht="15.75" x14ac:dyDescent="0.25">
      <c r="B129" s="15" t="s">
        <v>42</v>
      </c>
      <c r="C129" s="12">
        <v>43</v>
      </c>
      <c r="D129" s="12">
        <v>36</v>
      </c>
      <c r="E129" s="12">
        <v>7</v>
      </c>
      <c r="F129" s="12">
        <v>70</v>
      </c>
      <c r="G129" s="12">
        <v>59</v>
      </c>
      <c r="H129" s="12">
        <v>11</v>
      </c>
      <c r="I129" s="12">
        <v>47</v>
      </c>
      <c r="J129" s="12">
        <v>41</v>
      </c>
      <c r="K129" s="12" t="s">
        <v>309</v>
      </c>
    </row>
    <row r="130" spans="2:11" ht="15.75" x14ac:dyDescent="0.25">
      <c r="B130" s="16" t="s">
        <v>48</v>
      </c>
      <c r="C130" s="14">
        <v>12</v>
      </c>
      <c r="D130" s="14" t="s">
        <v>309</v>
      </c>
      <c r="E130" s="14" t="s">
        <v>309</v>
      </c>
      <c r="F130" s="14" t="s">
        <v>309</v>
      </c>
      <c r="G130" s="14" t="s">
        <v>309</v>
      </c>
      <c r="H130" s="14" t="s">
        <v>309</v>
      </c>
      <c r="I130" s="14">
        <v>13</v>
      </c>
      <c r="J130" s="14">
        <v>12</v>
      </c>
      <c r="K130" s="14" t="s">
        <v>309</v>
      </c>
    </row>
    <row r="131" spans="2:11" ht="15.75" x14ac:dyDescent="0.25">
      <c r="B131" s="15" t="s">
        <v>49</v>
      </c>
      <c r="C131" s="12">
        <v>17</v>
      </c>
      <c r="D131" s="12">
        <v>17</v>
      </c>
      <c r="E131" s="12">
        <v>0</v>
      </c>
      <c r="F131" s="12">
        <v>22</v>
      </c>
      <c r="G131" s="12">
        <v>21</v>
      </c>
      <c r="H131" s="12" t="s">
        <v>309</v>
      </c>
      <c r="I131" s="12">
        <v>12</v>
      </c>
      <c r="J131" s="12">
        <v>11</v>
      </c>
      <c r="K131" s="12" t="s">
        <v>309</v>
      </c>
    </row>
    <row r="132" spans="2:11" ht="15.75" x14ac:dyDescent="0.25">
      <c r="B132" s="16" t="s">
        <v>44</v>
      </c>
      <c r="C132" s="14">
        <v>13</v>
      </c>
      <c r="D132" s="14">
        <v>12</v>
      </c>
      <c r="E132" s="14" t="s">
        <v>309</v>
      </c>
      <c r="F132" s="14">
        <v>21</v>
      </c>
      <c r="G132" s="14">
        <v>18</v>
      </c>
      <c r="H132" s="14" t="s">
        <v>309</v>
      </c>
      <c r="I132" s="14" t="s">
        <v>309</v>
      </c>
      <c r="J132" s="14" t="s">
        <v>309</v>
      </c>
      <c r="K132" s="14" t="s">
        <v>309</v>
      </c>
    </row>
    <row r="133" spans="2:11" ht="15.75" x14ac:dyDescent="0.25">
      <c r="B133" s="15" t="s">
        <v>50</v>
      </c>
      <c r="C133" s="12">
        <v>15</v>
      </c>
      <c r="D133" s="12" t="s">
        <v>309</v>
      </c>
      <c r="E133" s="12" t="s">
        <v>309</v>
      </c>
      <c r="F133" s="12">
        <v>13</v>
      </c>
      <c r="G133" s="12">
        <v>10</v>
      </c>
      <c r="H133" s="12" t="s">
        <v>309</v>
      </c>
      <c r="I133" s="12" t="s">
        <v>309</v>
      </c>
      <c r="J133" s="12" t="s">
        <v>309</v>
      </c>
      <c r="K133" s="12">
        <v>0</v>
      </c>
    </row>
    <row r="134" spans="2:11" ht="15.75" x14ac:dyDescent="0.25">
      <c r="B134" s="16" t="s">
        <v>47</v>
      </c>
      <c r="C134" s="14">
        <v>18</v>
      </c>
      <c r="D134" s="14">
        <v>12</v>
      </c>
      <c r="E134" s="14" t="s">
        <v>309</v>
      </c>
      <c r="F134" s="14">
        <v>21</v>
      </c>
      <c r="G134" s="14">
        <v>19</v>
      </c>
      <c r="H134" s="14" t="s">
        <v>309</v>
      </c>
      <c r="I134" s="14" t="s">
        <v>309</v>
      </c>
      <c r="J134" s="14" t="s">
        <v>309</v>
      </c>
      <c r="K134" s="14" t="s">
        <v>309</v>
      </c>
    </row>
    <row r="135" spans="2:11" ht="15.75" x14ac:dyDescent="0.25">
      <c r="B135" s="15" t="s">
        <v>45</v>
      </c>
      <c r="C135" s="12">
        <v>20</v>
      </c>
      <c r="D135" s="12">
        <v>13</v>
      </c>
      <c r="E135" s="12" t="s">
        <v>309</v>
      </c>
      <c r="F135" s="12">
        <v>13</v>
      </c>
      <c r="G135" s="12">
        <v>11</v>
      </c>
      <c r="H135" s="12" t="s">
        <v>309</v>
      </c>
      <c r="I135" s="12" t="s">
        <v>309</v>
      </c>
      <c r="J135" s="12" t="s">
        <v>309</v>
      </c>
      <c r="K135" s="12" t="s">
        <v>309</v>
      </c>
    </row>
    <row r="136" spans="2:11" ht="15.75" x14ac:dyDescent="0.25">
      <c r="B136" s="16" t="s">
        <v>74</v>
      </c>
      <c r="C136" s="14">
        <v>17</v>
      </c>
      <c r="D136" s="14">
        <v>16</v>
      </c>
      <c r="E136" s="14" t="s">
        <v>309</v>
      </c>
      <c r="F136" s="14" t="s">
        <v>309</v>
      </c>
      <c r="G136" s="14" t="s">
        <v>309</v>
      </c>
      <c r="H136" s="14" t="s">
        <v>309</v>
      </c>
      <c r="I136" s="14" t="s">
        <v>309</v>
      </c>
      <c r="J136" s="14" t="s">
        <v>309</v>
      </c>
      <c r="K136" s="14">
        <v>0</v>
      </c>
    </row>
    <row r="137" spans="2:11" ht="15.75" x14ac:dyDescent="0.25">
      <c r="B137" s="15" t="s">
        <v>53</v>
      </c>
      <c r="C137" s="12">
        <v>20</v>
      </c>
      <c r="D137" s="12">
        <v>16</v>
      </c>
      <c r="E137" s="12" t="s">
        <v>309</v>
      </c>
      <c r="F137" s="12">
        <v>28</v>
      </c>
      <c r="G137" s="12">
        <v>25</v>
      </c>
      <c r="H137" s="12" t="s">
        <v>309</v>
      </c>
      <c r="I137" s="12" t="s">
        <v>309</v>
      </c>
      <c r="J137" s="12" t="s">
        <v>309</v>
      </c>
      <c r="K137" s="12">
        <v>0</v>
      </c>
    </row>
    <row r="138" spans="2:11" ht="15.75" x14ac:dyDescent="0.25">
      <c r="B138" s="16" t="s">
        <v>38</v>
      </c>
      <c r="C138" s="14">
        <v>12</v>
      </c>
      <c r="D138" s="14">
        <v>12</v>
      </c>
      <c r="E138" s="14">
        <v>0</v>
      </c>
      <c r="F138" s="14">
        <v>13</v>
      </c>
      <c r="G138" s="14">
        <v>10</v>
      </c>
      <c r="H138" s="14" t="s">
        <v>309</v>
      </c>
      <c r="I138" s="14" t="s">
        <v>309</v>
      </c>
      <c r="J138" s="14" t="s">
        <v>309</v>
      </c>
      <c r="K138" s="14">
        <v>0</v>
      </c>
    </row>
    <row r="139" spans="2:11" ht="15.75" x14ac:dyDescent="0.25">
      <c r="B139" s="15" t="s">
        <v>96</v>
      </c>
      <c r="C139" s="12">
        <v>63</v>
      </c>
      <c r="D139" s="12">
        <v>48</v>
      </c>
      <c r="E139" s="12">
        <v>15</v>
      </c>
      <c r="F139" s="12">
        <v>60</v>
      </c>
      <c r="G139" s="12">
        <v>45</v>
      </c>
      <c r="H139" s="12">
        <v>15</v>
      </c>
      <c r="I139" s="12">
        <v>44</v>
      </c>
      <c r="J139" s="12">
        <v>28</v>
      </c>
      <c r="K139" s="12">
        <v>16</v>
      </c>
    </row>
    <row r="140" spans="2:11" ht="31.5" customHeight="1" x14ac:dyDescent="0.25">
      <c r="B140" s="128" t="s">
        <v>111</v>
      </c>
      <c r="C140" s="129"/>
      <c r="D140" s="129"/>
      <c r="E140" s="129"/>
      <c r="F140" s="129"/>
      <c r="G140" s="129"/>
      <c r="H140" s="129"/>
      <c r="I140" s="129"/>
      <c r="J140" s="129"/>
      <c r="K140" s="129"/>
    </row>
    <row r="141" spans="2:11" s="3" customFormat="1" ht="15" customHeight="1" x14ac:dyDescent="0.25">
      <c r="B141" s="98"/>
      <c r="C141" s="98"/>
      <c r="D141" s="98"/>
      <c r="E141" s="98"/>
    </row>
    <row r="142" spans="2:11" s="3" customFormat="1" ht="15" customHeight="1" x14ac:dyDescent="0.25">
      <c r="B142" s="98"/>
      <c r="C142" s="98"/>
      <c r="D142" s="98"/>
      <c r="E142" s="98"/>
    </row>
    <row r="144" spans="2:11" ht="30.95" customHeight="1" x14ac:dyDescent="0.25">
      <c r="B144" s="123" t="s">
        <v>119</v>
      </c>
      <c r="C144" s="123"/>
      <c r="D144" s="123"/>
      <c r="E144" s="123"/>
    </row>
    <row r="145" spans="2:5" ht="15.75" customHeight="1" x14ac:dyDescent="0.25">
      <c r="B145" s="92" t="s">
        <v>104</v>
      </c>
      <c r="C145" s="91" t="s">
        <v>108</v>
      </c>
      <c r="D145" s="91" t="s">
        <v>163</v>
      </c>
      <c r="E145" s="91" t="s">
        <v>164</v>
      </c>
    </row>
    <row r="146" spans="2:5" ht="15.75" x14ac:dyDescent="0.25">
      <c r="B146" s="9" t="s">
        <v>1</v>
      </c>
      <c r="C146" s="10">
        <v>250</v>
      </c>
      <c r="D146" s="10">
        <v>279</v>
      </c>
      <c r="E146" s="10">
        <v>155</v>
      </c>
    </row>
    <row r="147" spans="2:5" ht="15.75" x14ac:dyDescent="0.25">
      <c r="B147" s="15" t="s">
        <v>60</v>
      </c>
      <c r="C147" s="12">
        <v>0</v>
      </c>
      <c r="D147" s="12">
        <v>1</v>
      </c>
      <c r="E147" s="12">
        <v>0</v>
      </c>
    </row>
    <row r="148" spans="2:5" ht="15.75" x14ac:dyDescent="0.25">
      <c r="B148" s="16" t="s">
        <v>61</v>
      </c>
      <c r="C148" s="14">
        <v>123</v>
      </c>
      <c r="D148" s="14">
        <v>116</v>
      </c>
      <c r="E148" s="14">
        <v>70</v>
      </c>
    </row>
    <row r="149" spans="2:5" ht="15.75" x14ac:dyDescent="0.25">
      <c r="B149" s="15" t="s">
        <v>62</v>
      </c>
      <c r="C149" s="12">
        <v>98</v>
      </c>
      <c r="D149" s="12">
        <v>132</v>
      </c>
      <c r="E149" s="12">
        <v>63</v>
      </c>
    </row>
    <row r="150" spans="2:5" ht="15.75" x14ac:dyDescent="0.25">
      <c r="B150" s="16" t="s">
        <v>63</v>
      </c>
      <c r="C150" s="14">
        <v>25</v>
      </c>
      <c r="D150" s="14">
        <v>27</v>
      </c>
      <c r="E150" s="14">
        <v>21</v>
      </c>
    </row>
    <row r="151" spans="2:5" ht="15.75" x14ac:dyDescent="0.25">
      <c r="B151" s="15" t="s">
        <v>64</v>
      </c>
      <c r="C151" s="12">
        <v>4</v>
      </c>
      <c r="D151" s="12">
        <v>3</v>
      </c>
      <c r="E151" s="12">
        <v>1</v>
      </c>
    </row>
    <row r="152" spans="2:5" ht="24.6" customHeight="1" x14ac:dyDescent="0.25">
      <c r="B152" s="122" t="s">
        <v>111</v>
      </c>
      <c r="C152" s="122"/>
      <c r="D152" s="122"/>
      <c r="E152" s="122"/>
    </row>
    <row r="156" spans="2:5" ht="30" customHeight="1" x14ac:dyDescent="0.25">
      <c r="B156" s="131" t="s">
        <v>120</v>
      </c>
      <c r="C156" s="132"/>
      <c r="D156" s="132"/>
      <c r="E156" s="132"/>
    </row>
    <row r="157" spans="2:5" ht="15.75" customHeight="1" x14ac:dyDescent="0.25">
      <c r="B157" s="50" t="s">
        <v>58</v>
      </c>
      <c r="C157" s="91" t="s">
        <v>108</v>
      </c>
      <c r="D157" s="91" t="s">
        <v>163</v>
      </c>
      <c r="E157" s="91" t="s">
        <v>164</v>
      </c>
    </row>
    <row r="158" spans="2:5" ht="15.75" x14ac:dyDescent="0.25">
      <c r="B158" s="9" t="s">
        <v>1</v>
      </c>
      <c r="C158" s="10">
        <v>250</v>
      </c>
      <c r="D158" s="10">
        <v>279</v>
      </c>
      <c r="E158" s="10">
        <v>155</v>
      </c>
    </row>
    <row r="159" spans="2:5" ht="15.75" x14ac:dyDescent="0.25">
      <c r="B159" s="15" t="s">
        <v>105</v>
      </c>
      <c r="C159" s="12">
        <v>155</v>
      </c>
      <c r="D159" s="12">
        <v>184</v>
      </c>
      <c r="E159" s="12">
        <v>100</v>
      </c>
    </row>
    <row r="160" spans="2:5" ht="15.75" x14ac:dyDescent="0.25">
      <c r="B160" s="16" t="s">
        <v>106</v>
      </c>
      <c r="C160" s="14">
        <v>15</v>
      </c>
      <c r="D160" s="14">
        <v>11</v>
      </c>
      <c r="E160" s="14">
        <v>9</v>
      </c>
    </row>
    <row r="161" spans="2:5" ht="15.75" x14ac:dyDescent="0.25">
      <c r="B161" s="15" t="s">
        <v>81</v>
      </c>
      <c r="C161" s="12">
        <v>60</v>
      </c>
      <c r="D161" s="12">
        <v>68</v>
      </c>
      <c r="E161" s="12">
        <v>35</v>
      </c>
    </row>
    <row r="162" spans="2:5" ht="15.75" x14ac:dyDescent="0.25">
      <c r="B162" s="16" t="s">
        <v>82</v>
      </c>
      <c r="C162" s="14">
        <v>20</v>
      </c>
      <c r="D162" s="14">
        <v>16</v>
      </c>
      <c r="E162" s="14">
        <v>11</v>
      </c>
    </row>
    <row r="163" spans="2:5" ht="30" customHeight="1" x14ac:dyDescent="0.25">
      <c r="B163" s="122" t="s">
        <v>111</v>
      </c>
      <c r="C163" s="122"/>
      <c r="D163" s="122"/>
      <c r="E163" s="122"/>
    </row>
    <row r="167" spans="2:5" ht="36" customHeight="1" x14ac:dyDescent="0.25">
      <c r="B167" s="131" t="s">
        <v>121</v>
      </c>
      <c r="C167" s="132"/>
      <c r="D167" s="132"/>
      <c r="E167" s="132"/>
    </row>
    <row r="168" spans="2:5" ht="15.75" customHeight="1" x14ac:dyDescent="0.25">
      <c r="B168" s="50" t="s">
        <v>98</v>
      </c>
      <c r="C168" s="91" t="s">
        <v>108</v>
      </c>
      <c r="D168" s="91" t="s">
        <v>163</v>
      </c>
      <c r="E168" s="91" t="s">
        <v>164</v>
      </c>
    </row>
    <row r="169" spans="2:5" ht="15.75" x14ac:dyDescent="0.25">
      <c r="B169" s="9" t="s">
        <v>1</v>
      </c>
      <c r="C169" s="10">
        <v>250</v>
      </c>
      <c r="D169" s="10">
        <v>279</v>
      </c>
      <c r="E169" s="10">
        <v>155</v>
      </c>
    </row>
    <row r="170" spans="2:5" ht="47.25" x14ac:dyDescent="0.25">
      <c r="B170" s="32" t="s">
        <v>68</v>
      </c>
      <c r="C170" s="12">
        <v>110</v>
      </c>
      <c r="D170" s="12">
        <v>129</v>
      </c>
      <c r="E170" s="12">
        <v>69</v>
      </c>
    </row>
    <row r="171" spans="2:5" ht="15.75" x14ac:dyDescent="0.25">
      <c r="B171" s="33" t="s">
        <v>66</v>
      </c>
      <c r="C171" s="14">
        <v>112</v>
      </c>
      <c r="D171" s="14">
        <v>106</v>
      </c>
      <c r="E171" s="14">
        <v>59</v>
      </c>
    </row>
    <row r="172" spans="2:5" ht="15.75" x14ac:dyDescent="0.25">
      <c r="B172" s="32" t="s">
        <v>65</v>
      </c>
      <c r="C172" s="12">
        <v>16</v>
      </c>
      <c r="D172" s="12">
        <v>27</v>
      </c>
      <c r="E172" s="12">
        <v>13</v>
      </c>
    </row>
    <row r="173" spans="2:5" ht="15.75" x14ac:dyDescent="0.25">
      <c r="B173" s="33" t="s">
        <v>71</v>
      </c>
      <c r="C173" s="14">
        <v>5</v>
      </c>
      <c r="D173" s="14">
        <v>5</v>
      </c>
      <c r="E173" s="14">
        <v>6</v>
      </c>
    </row>
    <row r="174" spans="2:5" ht="31.5" x14ac:dyDescent="0.25">
      <c r="B174" s="33" t="s">
        <v>70</v>
      </c>
      <c r="C174" s="14">
        <v>5</v>
      </c>
      <c r="D174" s="14">
        <v>7</v>
      </c>
      <c r="E174" s="14">
        <v>4</v>
      </c>
    </row>
    <row r="175" spans="2:5" ht="31.5" x14ac:dyDescent="0.25">
      <c r="B175" s="32" t="s">
        <v>67</v>
      </c>
      <c r="C175" s="12">
        <v>2</v>
      </c>
      <c r="D175" s="12">
        <v>4</v>
      </c>
      <c r="E175" s="12">
        <v>2</v>
      </c>
    </row>
    <row r="176" spans="2:5" ht="31.5" x14ac:dyDescent="0.25">
      <c r="B176" s="33" t="s">
        <v>69</v>
      </c>
      <c r="C176" s="14">
        <v>0</v>
      </c>
      <c r="D176" s="14">
        <v>1</v>
      </c>
      <c r="E176" s="14">
        <v>2</v>
      </c>
    </row>
    <row r="177" spans="2:5" ht="24" customHeight="1" x14ac:dyDescent="0.25">
      <c r="B177" s="122" t="s">
        <v>111</v>
      </c>
      <c r="C177" s="122"/>
      <c r="D177" s="122"/>
      <c r="E177" s="122"/>
    </row>
    <row r="181" spans="2:5" ht="45.95" customHeight="1" x14ac:dyDescent="0.25">
      <c r="B181" s="131" t="s">
        <v>122</v>
      </c>
      <c r="C181" s="132"/>
      <c r="D181" s="132"/>
      <c r="E181" s="132"/>
    </row>
    <row r="182" spans="2:5" ht="15.75" customHeight="1" x14ac:dyDescent="0.25">
      <c r="B182" s="93" t="s">
        <v>89</v>
      </c>
      <c r="C182" s="91" t="s">
        <v>108</v>
      </c>
      <c r="D182" s="91" t="s">
        <v>163</v>
      </c>
      <c r="E182" s="91" t="s">
        <v>164</v>
      </c>
    </row>
    <row r="183" spans="2:5" ht="15.75" x14ac:dyDescent="0.25">
      <c r="B183" s="9" t="s">
        <v>57</v>
      </c>
      <c r="C183" s="10">
        <v>250</v>
      </c>
      <c r="D183" s="10">
        <v>279</v>
      </c>
      <c r="E183" s="10">
        <v>155</v>
      </c>
    </row>
    <row r="184" spans="2:5" ht="15.75" x14ac:dyDescent="0.25">
      <c r="B184" s="17" t="s">
        <v>6</v>
      </c>
      <c r="C184" s="18">
        <v>8</v>
      </c>
      <c r="D184" s="18">
        <v>14</v>
      </c>
      <c r="E184" s="18">
        <v>5</v>
      </c>
    </row>
    <row r="185" spans="2:5" ht="15.75" x14ac:dyDescent="0.25">
      <c r="B185" s="16" t="s">
        <v>8</v>
      </c>
      <c r="C185" s="14">
        <v>0</v>
      </c>
      <c r="D185" s="14">
        <v>1</v>
      </c>
      <c r="E185" s="14">
        <v>0</v>
      </c>
    </row>
    <row r="186" spans="2:5" ht="15.75" x14ac:dyDescent="0.25">
      <c r="B186" s="15" t="s">
        <v>9</v>
      </c>
      <c r="C186" s="12">
        <v>7</v>
      </c>
      <c r="D186" s="12">
        <v>10</v>
      </c>
      <c r="E186" s="12">
        <v>5</v>
      </c>
    </row>
    <row r="187" spans="2:5" ht="15.75" x14ac:dyDescent="0.25">
      <c r="B187" s="16" t="s">
        <v>11</v>
      </c>
      <c r="C187" s="14">
        <v>1</v>
      </c>
      <c r="D187" s="14">
        <v>2</v>
      </c>
      <c r="E187" s="14">
        <v>0</v>
      </c>
    </row>
    <row r="188" spans="2:5" ht="15.75" x14ac:dyDescent="0.25">
      <c r="B188" s="15" t="s">
        <v>13</v>
      </c>
      <c r="C188" s="12">
        <v>0</v>
      </c>
      <c r="D188" s="12">
        <v>1</v>
      </c>
      <c r="E188" s="12">
        <v>0</v>
      </c>
    </row>
    <row r="189" spans="2:5" ht="15.75" x14ac:dyDescent="0.25">
      <c r="B189" s="19" t="s">
        <v>14</v>
      </c>
      <c r="C189" s="99">
        <v>21</v>
      </c>
      <c r="D189" s="99">
        <v>22</v>
      </c>
      <c r="E189" s="99">
        <v>11</v>
      </c>
    </row>
    <row r="190" spans="2:5" ht="15.75" x14ac:dyDescent="0.25">
      <c r="B190" s="15" t="s">
        <v>17</v>
      </c>
      <c r="C190" s="12">
        <v>14</v>
      </c>
      <c r="D190" s="12">
        <v>2</v>
      </c>
      <c r="E190" s="12">
        <v>5</v>
      </c>
    </row>
    <row r="191" spans="2:5" ht="15.75" x14ac:dyDescent="0.25">
      <c r="B191" s="16" t="s">
        <v>18</v>
      </c>
      <c r="C191" s="14">
        <v>2</v>
      </c>
      <c r="D191" s="14">
        <v>1</v>
      </c>
      <c r="E191" s="14">
        <v>0</v>
      </c>
    </row>
    <row r="192" spans="2:5" ht="15.75" x14ac:dyDescent="0.25">
      <c r="B192" s="100" t="s">
        <v>19</v>
      </c>
      <c r="C192" s="11">
        <v>1</v>
      </c>
      <c r="D192" s="11">
        <v>4</v>
      </c>
      <c r="E192" s="11">
        <v>0</v>
      </c>
    </row>
    <row r="193" spans="2:5" ht="15.75" x14ac:dyDescent="0.25">
      <c r="B193" s="16" t="s">
        <v>20</v>
      </c>
      <c r="C193" s="14">
        <v>0</v>
      </c>
      <c r="D193" s="14">
        <v>2</v>
      </c>
      <c r="E193" s="14">
        <v>1</v>
      </c>
    </row>
    <row r="194" spans="2:5" ht="15.75" x14ac:dyDescent="0.25">
      <c r="B194" s="15" t="s">
        <v>21</v>
      </c>
      <c r="C194" s="12">
        <v>0</v>
      </c>
      <c r="D194" s="12">
        <v>0</v>
      </c>
      <c r="E194" s="12">
        <v>1</v>
      </c>
    </row>
    <row r="195" spans="2:5" ht="15.75" x14ac:dyDescent="0.25">
      <c r="B195" s="16" t="s">
        <v>22</v>
      </c>
      <c r="C195" s="14">
        <v>0</v>
      </c>
      <c r="D195" s="14">
        <v>0</v>
      </c>
      <c r="E195" s="14">
        <v>1</v>
      </c>
    </row>
    <row r="196" spans="2:5" ht="15.75" x14ac:dyDescent="0.25">
      <c r="B196" s="15" t="s">
        <v>23</v>
      </c>
      <c r="C196" s="12">
        <v>4</v>
      </c>
      <c r="D196" s="12">
        <v>13</v>
      </c>
      <c r="E196" s="12">
        <v>3</v>
      </c>
    </row>
    <row r="197" spans="2:5" ht="15.75" x14ac:dyDescent="0.25">
      <c r="B197" s="19" t="s">
        <v>24</v>
      </c>
      <c r="C197" s="99">
        <v>188</v>
      </c>
      <c r="D197" s="99">
        <v>218</v>
      </c>
      <c r="E197" s="99">
        <v>122</v>
      </c>
    </row>
    <row r="198" spans="2:5" ht="15.75" x14ac:dyDescent="0.25">
      <c r="B198" s="15" t="s">
        <v>25</v>
      </c>
      <c r="C198" s="12">
        <v>6</v>
      </c>
      <c r="D198" s="12">
        <v>12</v>
      </c>
      <c r="E198" s="12">
        <v>13</v>
      </c>
    </row>
    <row r="199" spans="2:5" ht="15.75" x14ac:dyDescent="0.25">
      <c r="B199" s="16" t="s">
        <v>26</v>
      </c>
      <c r="C199" s="14">
        <v>2</v>
      </c>
      <c r="D199" s="14">
        <v>1</v>
      </c>
      <c r="E199" s="14">
        <v>0</v>
      </c>
    </row>
    <row r="200" spans="2:5" ht="15.75" x14ac:dyDescent="0.25">
      <c r="B200" s="15" t="s">
        <v>27</v>
      </c>
      <c r="C200" s="12">
        <v>45</v>
      </c>
      <c r="D200" s="12">
        <v>49</v>
      </c>
      <c r="E200" s="12">
        <v>27</v>
      </c>
    </row>
    <row r="201" spans="2:5" ht="15.75" x14ac:dyDescent="0.25">
      <c r="B201" s="16" t="s">
        <v>28</v>
      </c>
      <c r="C201" s="14">
        <v>135</v>
      </c>
      <c r="D201" s="14">
        <v>156</v>
      </c>
      <c r="E201" s="14">
        <v>82</v>
      </c>
    </row>
    <row r="202" spans="2:5" ht="15.75" x14ac:dyDescent="0.25">
      <c r="B202" s="17" t="s">
        <v>29</v>
      </c>
      <c r="C202" s="18">
        <v>23</v>
      </c>
      <c r="D202" s="18">
        <v>14</v>
      </c>
      <c r="E202" s="18">
        <v>12</v>
      </c>
    </row>
    <row r="203" spans="2:5" ht="15.75" x14ac:dyDescent="0.25">
      <c r="B203" s="16" t="s">
        <v>30</v>
      </c>
      <c r="C203" s="14">
        <v>15</v>
      </c>
      <c r="D203" s="14">
        <v>6</v>
      </c>
      <c r="E203" s="14">
        <v>8</v>
      </c>
    </row>
    <row r="204" spans="2:5" ht="15.75" x14ac:dyDescent="0.25">
      <c r="B204" s="15" t="s">
        <v>31</v>
      </c>
      <c r="C204" s="12">
        <v>7</v>
      </c>
      <c r="D204" s="12">
        <v>5</v>
      </c>
      <c r="E204" s="12">
        <v>2</v>
      </c>
    </row>
    <row r="205" spans="2:5" ht="15.75" x14ac:dyDescent="0.25">
      <c r="B205" s="16" t="s">
        <v>32</v>
      </c>
      <c r="C205" s="14">
        <v>1</v>
      </c>
      <c r="D205" s="14">
        <v>3</v>
      </c>
      <c r="E205" s="14">
        <v>2</v>
      </c>
    </row>
    <row r="206" spans="2:5" ht="15.75" x14ac:dyDescent="0.25">
      <c r="B206" s="17" t="s">
        <v>33</v>
      </c>
      <c r="C206" s="101">
        <v>10</v>
      </c>
      <c r="D206" s="101">
        <v>11</v>
      </c>
      <c r="E206" s="101">
        <v>5</v>
      </c>
    </row>
    <row r="207" spans="2:5" ht="15.75" x14ac:dyDescent="0.25">
      <c r="B207" s="16" t="s">
        <v>34</v>
      </c>
      <c r="C207" s="102">
        <v>2</v>
      </c>
      <c r="D207" s="102">
        <v>2</v>
      </c>
      <c r="E207" s="102">
        <v>0</v>
      </c>
    </row>
    <row r="208" spans="2:5" ht="15.75" x14ac:dyDescent="0.25">
      <c r="B208" s="15" t="s">
        <v>75</v>
      </c>
      <c r="C208" s="12">
        <v>1</v>
      </c>
      <c r="D208" s="12">
        <v>3</v>
      </c>
      <c r="E208" s="12">
        <v>0</v>
      </c>
    </row>
    <row r="209" spans="2:5" ht="15.75" x14ac:dyDescent="0.25">
      <c r="B209" s="16" t="s">
        <v>35</v>
      </c>
      <c r="C209" s="14">
        <v>2</v>
      </c>
      <c r="D209" s="14">
        <v>1</v>
      </c>
      <c r="E209" s="14">
        <v>1</v>
      </c>
    </row>
    <row r="210" spans="2:5" ht="15.75" x14ac:dyDescent="0.25">
      <c r="B210" s="15" t="s">
        <v>36</v>
      </c>
      <c r="C210" s="12">
        <v>5</v>
      </c>
      <c r="D210" s="12">
        <v>5</v>
      </c>
      <c r="E210" s="12">
        <v>4</v>
      </c>
    </row>
    <row r="211" spans="2:5" ht="24.6" customHeight="1" x14ac:dyDescent="0.25">
      <c r="B211" s="122" t="s">
        <v>111</v>
      </c>
      <c r="C211" s="122"/>
      <c r="D211" s="122"/>
      <c r="E211" s="122"/>
    </row>
  </sheetData>
  <mergeCells count="41">
    <mergeCell ref="B109:E109"/>
    <mergeCell ref="B113:K113"/>
    <mergeCell ref="B114:B115"/>
    <mergeCell ref="C114:E114"/>
    <mergeCell ref="F114:H114"/>
    <mergeCell ref="I114:K114"/>
    <mergeCell ref="B1:K1"/>
    <mergeCell ref="B9:K9"/>
    <mergeCell ref="B3:K3"/>
    <mergeCell ref="C4:E4"/>
    <mergeCell ref="F4:H4"/>
    <mergeCell ref="I4:K4"/>
    <mergeCell ref="B4:B5"/>
    <mergeCell ref="B177:E177"/>
    <mergeCell ref="B181:E181"/>
    <mergeCell ref="B211:E211"/>
    <mergeCell ref="B121:K121"/>
    <mergeCell ref="B125:K125"/>
    <mergeCell ref="B126:B127"/>
    <mergeCell ref="C126:E126"/>
    <mergeCell ref="F126:H126"/>
    <mergeCell ref="I126:K126"/>
    <mergeCell ref="B140:K140"/>
    <mergeCell ref="B144:E144"/>
    <mergeCell ref="B152:E152"/>
    <mergeCell ref="B156:E156"/>
    <mergeCell ref="B163:E163"/>
    <mergeCell ref="B167:E167"/>
    <mergeCell ref="B32:E32"/>
    <mergeCell ref="B45:E45"/>
    <mergeCell ref="B13:K13"/>
    <mergeCell ref="B14:B15"/>
    <mergeCell ref="B28:K28"/>
    <mergeCell ref="F14:H14"/>
    <mergeCell ref="I14:K14"/>
    <mergeCell ref="C14:E14"/>
    <mergeCell ref="B70:E70"/>
    <mergeCell ref="B74:E74"/>
    <mergeCell ref="B41:E41"/>
    <mergeCell ref="B55:E55"/>
    <mergeCell ref="B59:E59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AE83A-D034-4B2F-AFD2-CAC8BA2D5DFC}">
  <dimension ref="A1:BI146"/>
  <sheetViews>
    <sheetView workbookViewId="0"/>
  </sheetViews>
  <sheetFormatPr defaultRowHeight="15" x14ac:dyDescent="0.25"/>
  <cols>
    <col min="1" max="2" width="9.140625" style="3"/>
    <col min="3" max="3" width="30.5703125" customWidth="1"/>
    <col min="4" max="4" width="11" bestFit="1" customWidth="1"/>
    <col min="5" max="5" width="10.85546875" bestFit="1" customWidth="1"/>
    <col min="7" max="7" width="11" bestFit="1" customWidth="1"/>
    <col min="8" max="8" width="10.85546875" bestFit="1" customWidth="1"/>
    <col min="9" max="9" width="9.5703125" bestFit="1" customWidth="1"/>
    <col min="10" max="10" width="11" bestFit="1" customWidth="1"/>
    <col min="11" max="11" width="10.85546875" bestFit="1" customWidth="1"/>
    <col min="12" max="12" width="9.5703125" bestFit="1" customWidth="1"/>
    <col min="13" max="13" width="10.140625" bestFit="1" customWidth="1"/>
    <col min="14" max="14" width="10.42578125" customWidth="1"/>
    <col min="15" max="15" width="10.140625" bestFit="1" customWidth="1"/>
    <col min="17" max="17" width="10.140625" bestFit="1" customWidth="1"/>
    <col min="19" max="19" width="10.140625" bestFit="1" customWidth="1"/>
    <col min="21" max="21" width="10.140625" bestFit="1" customWidth="1"/>
    <col min="22" max="61" width="9.140625" style="3"/>
  </cols>
  <sheetData>
    <row r="1" spans="3:21" s="3" customFormat="1" x14ac:dyDescent="0.25"/>
    <row r="2" spans="3:21" s="3" customFormat="1" x14ac:dyDescent="0.25"/>
    <row r="3" spans="3:21" ht="30" customHeight="1" x14ac:dyDescent="0.25">
      <c r="C3" s="138" t="s">
        <v>303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</row>
    <row r="4" spans="3:21" ht="20.100000000000001" customHeight="1" x14ac:dyDescent="0.25">
      <c r="C4" s="144" t="s">
        <v>4</v>
      </c>
      <c r="D4" s="147" t="str">
        <f>"dezembro/19"</f>
        <v>dezembro/19</v>
      </c>
      <c r="E4" s="148"/>
      <c r="F4" s="148"/>
      <c r="G4" s="148"/>
      <c r="H4" s="148"/>
      <c r="I4" s="148"/>
      <c r="J4" s="147" t="str">
        <f>"novembro/20"</f>
        <v>novembro/20</v>
      </c>
      <c r="K4" s="148"/>
      <c r="L4" s="148"/>
      <c r="M4" s="148"/>
      <c r="N4" s="148"/>
      <c r="O4" s="148"/>
      <c r="P4" s="147" t="str">
        <f>"dezembro/20"</f>
        <v>dezembro/20</v>
      </c>
      <c r="Q4" s="148"/>
      <c r="R4" s="148"/>
      <c r="S4" s="148"/>
      <c r="T4" s="148"/>
      <c r="U4" s="148"/>
    </row>
    <row r="5" spans="3:21" ht="15" customHeight="1" x14ac:dyDescent="0.25">
      <c r="C5" s="146"/>
      <c r="D5" s="149" t="s">
        <v>135</v>
      </c>
      <c r="E5" s="149"/>
      <c r="F5" s="149" t="s">
        <v>136</v>
      </c>
      <c r="G5" s="149"/>
      <c r="H5" s="149" t="s">
        <v>78</v>
      </c>
      <c r="I5" s="149"/>
      <c r="J5" s="149" t="s">
        <v>135</v>
      </c>
      <c r="K5" s="149"/>
      <c r="L5" s="149" t="s">
        <v>136</v>
      </c>
      <c r="M5" s="149"/>
      <c r="N5" s="149" t="s">
        <v>78</v>
      </c>
      <c r="O5" s="149"/>
      <c r="P5" s="149" t="s">
        <v>135</v>
      </c>
      <c r="Q5" s="149"/>
      <c r="R5" s="149" t="s">
        <v>136</v>
      </c>
      <c r="S5" s="149"/>
      <c r="T5" s="149" t="s">
        <v>78</v>
      </c>
      <c r="U5" s="149"/>
    </row>
    <row r="6" spans="3:21" ht="15.75" x14ac:dyDescent="0.25">
      <c r="C6" s="145"/>
      <c r="D6" s="53" t="s">
        <v>2</v>
      </c>
      <c r="E6" s="53" t="s">
        <v>3</v>
      </c>
      <c r="F6" s="53" t="s">
        <v>2</v>
      </c>
      <c r="G6" s="53" t="s">
        <v>3</v>
      </c>
      <c r="H6" s="53" t="s">
        <v>2</v>
      </c>
      <c r="I6" s="53" t="s">
        <v>3</v>
      </c>
      <c r="J6" s="53" t="s">
        <v>2</v>
      </c>
      <c r="K6" s="53" t="s">
        <v>3</v>
      </c>
      <c r="L6" s="53" t="s">
        <v>2</v>
      </c>
      <c r="M6" s="53" t="s">
        <v>3</v>
      </c>
      <c r="N6" s="53" t="s">
        <v>2</v>
      </c>
      <c r="O6" s="53" t="s">
        <v>3</v>
      </c>
      <c r="P6" s="53" t="s">
        <v>2</v>
      </c>
      <c r="Q6" s="53" t="s">
        <v>3</v>
      </c>
      <c r="R6" s="53" t="s">
        <v>2</v>
      </c>
      <c r="S6" s="53" t="s">
        <v>3</v>
      </c>
      <c r="T6" s="53" t="s">
        <v>2</v>
      </c>
      <c r="U6" s="53" t="s">
        <v>3</v>
      </c>
    </row>
    <row r="7" spans="3:21" ht="15.75" x14ac:dyDescent="0.25">
      <c r="C7" s="9" t="s">
        <v>1</v>
      </c>
      <c r="D7" s="54">
        <v>4900</v>
      </c>
      <c r="E7" s="54">
        <v>2335</v>
      </c>
      <c r="F7" s="54">
        <v>4588</v>
      </c>
      <c r="G7" s="54">
        <v>2069</v>
      </c>
      <c r="H7" s="54">
        <v>312</v>
      </c>
      <c r="I7" s="54">
        <v>266</v>
      </c>
      <c r="J7" s="54">
        <v>6733</v>
      </c>
      <c r="K7" s="54">
        <v>3258</v>
      </c>
      <c r="L7" s="54">
        <v>4236</v>
      </c>
      <c r="M7" s="54">
        <v>1425</v>
      </c>
      <c r="N7" s="54">
        <v>2497</v>
      </c>
      <c r="O7" s="54">
        <v>1833</v>
      </c>
      <c r="P7" s="54">
        <v>5056</v>
      </c>
      <c r="Q7" s="54">
        <v>2726</v>
      </c>
      <c r="R7" s="54">
        <v>4613</v>
      </c>
      <c r="S7" s="54">
        <v>1694</v>
      </c>
      <c r="T7" s="54">
        <v>443</v>
      </c>
      <c r="U7" s="54">
        <v>1032</v>
      </c>
    </row>
    <row r="8" spans="3:21" ht="15.75" x14ac:dyDescent="0.25">
      <c r="C8" s="55" t="s">
        <v>165</v>
      </c>
      <c r="D8" s="56">
        <v>1697</v>
      </c>
      <c r="E8" s="56">
        <v>645</v>
      </c>
      <c r="F8" s="56">
        <v>1466</v>
      </c>
      <c r="G8" s="56">
        <v>453</v>
      </c>
      <c r="H8" s="56">
        <v>231</v>
      </c>
      <c r="I8" s="56">
        <v>192</v>
      </c>
      <c r="J8" s="56">
        <v>2825</v>
      </c>
      <c r="K8" s="56">
        <v>1360</v>
      </c>
      <c r="L8" s="56">
        <v>1742</v>
      </c>
      <c r="M8" s="56">
        <v>369</v>
      </c>
      <c r="N8" s="56">
        <v>1083</v>
      </c>
      <c r="O8" s="56">
        <v>991</v>
      </c>
      <c r="P8" s="56">
        <v>1968</v>
      </c>
      <c r="Q8" s="56">
        <v>1140</v>
      </c>
      <c r="R8" s="56">
        <v>1911</v>
      </c>
      <c r="S8" s="56">
        <v>491</v>
      </c>
      <c r="T8" s="56">
        <v>57</v>
      </c>
      <c r="U8" s="56">
        <v>649</v>
      </c>
    </row>
    <row r="9" spans="3:21" ht="15.75" x14ac:dyDescent="0.25">
      <c r="C9" s="57" t="s">
        <v>129</v>
      </c>
      <c r="D9" s="58">
        <v>1442</v>
      </c>
      <c r="E9" s="58">
        <v>675</v>
      </c>
      <c r="F9" s="58">
        <v>735</v>
      </c>
      <c r="G9" s="58">
        <v>344</v>
      </c>
      <c r="H9" s="58">
        <v>707</v>
      </c>
      <c r="I9" s="58">
        <v>331</v>
      </c>
      <c r="J9" s="58">
        <v>2170</v>
      </c>
      <c r="K9" s="58">
        <v>1112</v>
      </c>
      <c r="L9" s="58">
        <v>1076</v>
      </c>
      <c r="M9" s="58">
        <v>431</v>
      </c>
      <c r="N9" s="58">
        <v>1094</v>
      </c>
      <c r="O9" s="58">
        <v>681</v>
      </c>
      <c r="P9" s="58">
        <v>1822</v>
      </c>
      <c r="Q9" s="58">
        <v>955</v>
      </c>
      <c r="R9" s="58">
        <v>1175</v>
      </c>
      <c r="S9" s="58">
        <v>494</v>
      </c>
      <c r="T9" s="58">
        <v>647</v>
      </c>
      <c r="U9" s="58">
        <v>461</v>
      </c>
    </row>
    <row r="10" spans="3:21" ht="15.75" x14ac:dyDescent="0.25">
      <c r="C10" s="55" t="s">
        <v>131</v>
      </c>
      <c r="D10" s="56">
        <v>214</v>
      </c>
      <c r="E10" s="56">
        <v>181</v>
      </c>
      <c r="F10" s="56">
        <v>167</v>
      </c>
      <c r="G10" s="56">
        <v>147</v>
      </c>
      <c r="H10" s="56">
        <v>47</v>
      </c>
      <c r="I10" s="56">
        <v>34</v>
      </c>
      <c r="J10" s="56">
        <v>201</v>
      </c>
      <c r="K10" s="56">
        <v>128</v>
      </c>
      <c r="L10" s="56">
        <v>117</v>
      </c>
      <c r="M10" s="56">
        <v>67</v>
      </c>
      <c r="N10" s="56">
        <v>84</v>
      </c>
      <c r="O10" s="56">
        <v>61</v>
      </c>
      <c r="P10" s="56">
        <v>194</v>
      </c>
      <c r="Q10" s="56">
        <v>139</v>
      </c>
      <c r="R10" s="56">
        <v>135</v>
      </c>
      <c r="S10" s="56">
        <v>85</v>
      </c>
      <c r="T10" s="56">
        <v>59</v>
      </c>
      <c r="U10" s="56">
        <v>54</v>
      </c>
    </row>
    <row r="11" spans="3:21" ht="15.75" x14ac:dyDescent="0.25">
      <c r="C11" s="57" t="s">
        <v>132</v>
      </c>
      <c r="D11" s="58">
        <v>194</v>
      </c>
      <c r="E11" s="58">
        <v>198</v>
      </c>
      <c r="F11" s="58">
        <v>308</v>
      </c>
      <c r="G11" s="58">
        <v>184</v>
      </c>
      <c r="H11" s="58">
        <v>-114</v>
      </c>
      <c r="I11" s="58">
        <v>14</v>
      </c>
      <c r="J11" s="58">
        <v>186</v>
      </c>
      <c r="K11" s="58">
        <v>145</v>
      </c>
      <c r="L11" s="58">
        <v>203</v>
      </c>
      <c r="M11" s="58">
        <v>124</v>
      </c>
      <c r="N11" s="58">
        <v>-17</v>
      </c>
      <c r="O11" s="58">
        <v>21</v>
      </c>
      <c r="P11" s="58">
        <v>117</v>
      </c>
      <c r="Q11" s="58">
        <v>93</v>
      </c>
      <c r="R11" s="58">
        <v>144</v>
      </c>
      <c r="S11" s="58">
        <v>105</v>
      </c>
      <c r="T11" s="58">
        <v>-27</v>
      </c>
      <c r="U11" s="58">
        <v>-12</v>
      </c>
    </row>
    <row r="12" spans="3:21" ht="15.75" x14ac:dyDescent="0.25">
      <c r="C12" s="55" t="s">
        <v>130</v>
      </c>
      <c r="D12" s="56">
        <v>134</v>
      </c>
      <c r="E12" s="56">
        <v>81</v>
      </c>
      <c r="F12" s="56">
        <v>80</v>
      </c>
      <c r="G12" s="56">
        <v>60</v>
      </c>
      <c r="H12" s="56">
        <v>54</v>
      </c>
      <c r="I12" s="56">
        <v>21</v>
      </c>
      <c r="J12" s="56">
        <v>131</v>
      </c>
      <c r="K12" s="56">
        <v>62</v>
      </c>
      <c r="L12" s="56">
        <v>119</v>
      </c>
      <c r="M12" s="56">
        <v>61</v>
      </c>
      <c r="N12" s="56">
        <v>12</v>
      </c>
      <c r="O12" s="56">
        <v>1</v>
      </c>
      <c r="P12" s="56">
        <v>79</v>
      </c>
      <c r="Q12" s="56">
        <v>57</v>
      </c>
      <c r="R12" s="56">
        <v>95</v>
      </c>
      <c r="S12" s="56">
        <v>40</v>
      </c>
      <c r="T12" s="56">
        <v>-16</v>
      </c>
      <c r="U12" s="56">
        <v>17</v>
      </c>
    </row>
    <row r="13" spans="3:21" ht="15.75" x14ac:dyDescent="0.25">
      <c r="C13" s="57" t="s">
        <v>133</v>
      </c>
      <c r="D13" s="58">
        <v>111</v>
      </c>
      <c r="E13" s="58">
        <v>98</v>
      </c>
      <c r="F13" s="58">
        <v>133</v>
      </c>
      <c r="G13" s="58">
        <v>86</v>
      </c>
      <c r="H13" s="58">
        <v>-22</v>
      </c>
      <c r="I13" s="58">
        <v>12</v>
      </c>
      <c r="J13" s="58">
        <v>98</v>
      </c>
      <c r="K13" s="58">
        <v>70</v>
      </c>
      <c r="L13" s="58">
        <v>59</v>
      </c>
      <c r="M13" s="58">
        <v>37</v>
      </c>
      <c r="N13" s="58">
        <v>39</v>
      </c>
      <c r="O13" s="58">
        <v>33</v>
      </c>
      <c r="P13" s="58">
        <v>88</v>
      </c>
      <c r="Q13" s="58">
        <v>55</v>
      </c>
      <c r="R13" s="58">
        <v>56</v>
      </c>
      <c r="S13" s="58">
        <v>45</v>
      </c>
      <c r="T13" s="58">
        <v>32</v>
      </c>
      <c r="U13" s="58">
        <v>10</v>
      </c>
    </row>
    <row r="14" spans="3:21" ht="15.75" x14ac:dyDescent="0.25">
      <c r="C14" s="55" t="s">
        <v>137</v>
      </c>
      <c r="D14" s="56">
        <v>55</v>
      </c>
      <c r="E14" s="56">
        <v>44</v>
      </c>
      <c r="F14" s="56">
        <v>153</v>
      </c>
      <c r="G14" s="56">
        <v>81</v>
      </c>
      <c r="H14" s="56">
        <v>-98</v>
      </c>
      <c r="I14" s="56">
        <v>-37</v>
      </c>
      <c r="J14" s="56">
        <v>104</v>
      </c>
      <c r="K14" s="56">
        <v>50</v>
      </c>
      <c r="L14" s="56">
        <v>82</v>
      </c>
      <c r="M14" s="56">
        <v>50</v>
      </c>
      <c r="N14" s="56">
        <v>22</v>
      </c>
      <c r="O14" s="56">
        <v>0</v>
      </c>
      <c r="P14" s="56">
        <v>51</v>
      </c>
      <c r="Q14" s="56">
        <v>28</v>
      </c>
      <c r="R14" s="56">
        <v>85</v>
      </c>
      <c r="S14" s="56">
        <v>45</v>
      </c>
      <c r="T14" s="56">
        <v>-34</v>
      </c>
      <c r="U14" s="56">
        <v>-17</v>
      </c>
    </row>
    <row r="15" spans="3:21" ht="15.75" x14ac:dyDescent="0.25">
      <c r="C15" s="57" t="s">
        <v>304</v>
      </c>
      <c r="D15" s="58">
        <v>81</v>
      </c>
      <c r="E15" s="58">
        <v>30</v>
      </c>
      <c r="F15" s="58">
        <v>152</v>
      </c>
      <c r="G15" s="58">
        <v>79</v>
      </c>
      <c r="H15" s="58">
        <v>-71</v>
      </c>
      <c r="I15" s="58">
        <v>-49</v>
      </c>
      <c r="J15" s="58">
        <v>70</v>
      </c>
      <c r="K15" s="58">
        <v>17</v>
      </c>
      <c r="L15" s="58">
        <v>68</v>
      </c>
      <c r="M15" s="58">
        <v>19</v>
      </c>
      <c r="N15" s="58">
        <v>2</v>
      </c>
      <c r="O15" s="58">
        <v>-2</v>
      </c>
      <c r="P15" s="58">
        <v>50</v>
      </c>
      <c r="Q15" s="58">
        <v>14</v>
      </c>
      <c r="R15" s="58">
        <v>100</v>
      </c>
      <c r="S15" s="58">
        <v>39</v>
      </c>
      <c r="T15" s="58">
        <v>-50</v>
      </c>
      <c r="U15" s="58">
        <v>-25</v>
      </c>
    </row>
    <row r="16" spans="3:21" ht="15.75" x14ac:dyDescent="0.25">
      <c r="C16" s="55" t="s">
        <v>139</v>
      </c>
      <c r="D16" s="56">
        <v>71</v>
      </c>
      <c r="E16" s="56">
        <v>47</v>
      </c>
      <c r="F16" s="56">
        <v>96</v>
      </c>
      <c r="G16" s="56">
        <v>51</v>
      </c>
      <c r="H16" s="56">
        <v>-25</v>
      </c>
      <c r="I16" s="56">
        <v>-4</v>
      </c>
      <c r="J16" s="56">
        <v>77</v>
      </c>
      <c r="K16" s="56">
        <v>54</v>
      </c>
      <c r="L16" s="56">
        <v>55</v>
      </c>
      <c r="M16" s="56">
        <v>42</v>
      </c>
      <c r="N16" s="56">
        <v>22</v>
      </c>
      <c r="O16" s="56">
        <v>12</v>
      </c>
      <c r="P16" s="56">
        <v>56</v>
      </c>
      <c r="Q16" s="56">
        <v>43</v>
      </c>
      <c r="R16" s="56">
        <v>58</v>
      </c>
      <c r="S16" s="56">
        <v>40</v>
      </c>
      <c r="T16" s="56">
        <v>-2</v>
      </c>
      <c r="U16" s="56">
        <v>3</v>
      </c>
    </row>
    <row r="17" spans="3:21" ht="15.75" x14ac:dyDescent="0.25">
      <c r="C17" s="57" t="s">
        <v>138</v>
      </c>
      <c r="D17" s="58">
        <v>89</v>
      </c>
      <c r="E17" s="58">
        <v>42</v>
      </c>
      <c r="F17" s="58">
        <v>121</v>
      </c>
      <c r="G17" s="58">
        <v>58</v>
      </c>
      <c r="H17" s="58">
        <v>-32</v>
      </c>
      <c r="I17" s="58">
        <v>-16</v>
      </c>
      <c r="J17" s="58">
        <v>108</v>
      </c>
      <c r="K17" s="58">
        <v>35</v>
      </c>
      <c r="L17" s="58">
        <v>78</v>
      </c>
      <c r="M17" s="58">
        <v>35</v>
      </c>
      <c r="N17" s="58">
        <v>30</v>
      </c>
      <c r="O17" s="58">
        <v>0</v>
      </c>
      <c r="P17" s="58">
        <v>63</v>
      </c>
      <c r="Q17" s="58">
        <v>25</v>
      </c>
      <c r="R17" s="58">
        <v>71</v>
      </c>
      <c r="S17" s="58">
        <v>33</v>
      </c>
      <c r="T17" s="58">
        <v>-8</v>
      </c>
      <c r="U17" s="58">
        <v>-8</v>
      </c>
    </row>
    <row r="18" spans="3:21" ht="15.75" x14ac:dyDescent="0.25">
      <c r="C18" s="55" t="s">
        <v>134</v>
      </c>
      <c r="D18" s="56">
        <v>812</v>
      </c>
      <c r="E18" s="56">
        <v>294</v>
      </c>
      <c r="F18" s="56">
        <v>1177</v>
      </c>
      <c r="G18" s="56">
        <v>526</v>
      </c>
      <c r="H18" s="56">
        <v>-365</v>
      </c>
      <c r="I18" s="56">
        <v>-232</v>
      </c>
      <c r="J18" s="56">
        <v>763</v>
      </c>
      <c r="K18" s="56">
        <v>225</v>
      </c>
      <c r="L18" s="56">
        <v>637</v>
      </c>
      <c r="M18" s="56">
        <v>190</v>
      </c>
      <c r="N18" s="56">
        <v>126</v>
      </c>
      <c r="O18" s="56">
        <v>35</v>
      </c>
      <c r="P18" s="56">
        <v>568</v>
      </c>
      <c r="Q18" s="56">
        <v>177</v>
      </c>
      <c r="R18" s="56">
        <v>783</v>
      </c>
      <c r="S18" s="56">
        <v>277</v>
      </c>
      <c r="T18" s="56">
        <v>-215</v>
      </c>
      <c r="U18" s="56">
        <v>-100</v>
      </c>
    </row>
    <row r="19" spans="3:21" ht="20.100000000000001" customHeight="1" x14ac:dyDescent="0.25">
      <c r="C19" s="137" t="s">
        <v>184</v>
      </c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</row>
    <row r="21" spans="3:21" ht="15" customHeight="1" x14ac:dyDescent="0.25"/>
    <row r="23" spans="3:21" ht="30.95" customHeight="1" thickBot="1" x14ac:dyDescent="0.3">
      <c r="C23" s="138" t="s">
        <v>183</v>
      </c>
      <c r="D23" s="138"/>
      <c r="E23" s="138"/>
      <c r="F23" s="138"/>
      <c r="G23" s="138"/>
      <c r="H23" s="138"/>
      <c r="I23" s="138"/>
      <c r="J23" s="138"/>
      <c r="K23" s="138"/>
      <c r="L23" s="138"/>
    </row>
    <row r="24" spans="3:21" ht="16.5" thickBot="1" x14ac:dyDescent="0.3">
      <c r="C24" s="144" t="s">
        <v>140</v>
      </c>
      <c r="D24" s="140" t="str">
        <f>"dezembro/19"</f>
        <v>dezembro/19</v>
      </c>
      <c r="E24" s="141"/>
      <c r="F24" s="142"/>
      <c r="G24" s="140" t="str">
        <f>"novembro/20"</f>
        <v>novembro/20</v>
      </c>
      <c r="H24" s="141"/>
      <c r="I24" s="142"/>
      <c r="J24" s="140" t="str">
        <f>"dezembro/20"</f>
        <v>dezembro/20</v>
      </c>
      <c r="K24" s="141"/>
      <c r="L24" s="142"/>
    </row>
    <row r="25" spans="3:21" ht="15.75" x14ac:dyDescent="0.25">
      <c r="C25" s="145"/>
      <c r="D25" s="53" t="s">
        <v>135</v>
      </c>
      <c r="E25" s="53" t="s">
        <v>136</v>
      </c>
      <c r="F25" s="53" t="s">
        <v>78</v>
      </c>
      <c r="G25" s="53" t="s">
        <v>135</v>
      </c>
      <c r="H25" s="53" t="s">
        <v>136</v>
      </c>
      <c r="I25" s="53" t="s">
        <v>78</v>
      </c>
      <c r="J25" s="53" t="s">
        <v>135</v>
      </c>
      <c r="K25" s="53" t="s">
        <v>136</v>
      </c>
      <c r="L25" s="53" t="s">
        <v>78</v>
      </c>
    </row>
    <row r="26" spans="3:21" ht="15.75" x14ac:dyDescent="0.25">
      <c r="C26" s="9" t="s">
        <v>1</v>
      </c>
      <c r="D26" s="54">
        <v>7235</v>
      </c>
      <c r="E26" s="54">
        <v>6657</v>
      </c>
      <c r="F26" s="54">
        <v>578</v>
      </c>
      <c r="G26" s="54">
        <v>9991</v>
      </c>
      <c r="H26" s="54">
        <v>5661</v>
      </c>
      <c r="I26" s="54">
        <v>4330</v>
      </c>
      <c r="J26" s="54">
        <v>7782</v>
      </c>
      <c r="K26" s="54">
        <v>6307</v>
      </c>
      <c r="L26" s="54">
        <v>1475</v>
      </c>
    </row>
    <row r="27" spans="3:21" ht="15.75" x14ac:dyDescent="0.25">
      <c r="C27" s="59" t="s">
        <v>141</v>
      </c>
      <c r="D27" s="56">
        <v>270</v>
      </c>
      <c r="E27" s="56">
        <v>188</v>
      </c>
      <c r="F27" s="56">
        <v>82</v>
      </c>
      <c r="G27" s="56">
        <v>666</v>
      </c>
      <c r="H27" s="56">
        <v>237</v>
      </c>
      <c r="I27" s="56">
        <v>429</v>
      </c>
      <c r="J27" s="56">
        <v>531</v>
      </c>
      <c r="K27" s="56">
        <v>291</v>
      </c>
      <c r="L27" s="56">
        <v>240</v>
      </c>
    </row>
    <row r="28" spans="3:21" ht="15.75" x14ac:dyDescent="0.25">
      <c r="C28" s="60" t="s">
        <v>142</v>
      </c>
      <c r="D28" s="58">
        <v>5439</v>
      </c>
      <c r="E28" s="58">
        <v>4597</v>
      </c>
      <c r="F28" s="58">
        <v>842</v>
      </c>
      <c r="G28" s="58">
        <v>7597</v>
      </c>
      <c r="H28" s="58">
        <v>4219</v>
      </c>
      <c r="I28" s="58">
        <v>3378</v>
      </c>
      <c r="J28" s="58">
        <v>5863</v>
      </c>
      <c r="K28" s="58">
        <v>4588</v>
      </c>
      <c r="L28" s="58">
        <v>1275</v>
      </c>
    </row>
    <row r="29" spans="3:21" ht="15.75" x14ac:dyDescent="0.25">
      <c r="C29" s="59" t="s">
        <v>143</v>
      </c>
      <c r="D29" s="56">
        <v>1505</v>
      </c>
      <c r="E29" s="56">
        <v>1744</v>
      </c>
      <c r="F29" s="56">
        <v>-239</v>
      </c>
      <c r="G29" s="56">
        <v>1708</v>
      </c>
      <c r="H29" s="56">
        <v>1162</v>
      </c>
      <c r="I29" s="56">
        <v>546</v>
      </c>
      <c r="J29" s="56">
        <v>1374</v>
      </c>
      <c r="K29" s="56">
        <v>1359</v>
      </c>
      <c r="L29" s="56">
        <v>15</v>
      </c>
    </row>
    <row r="30" spans="3:21" ht="15.75" x14ac:dyDescent="0.25">
      <c r="C30" s="60" t="s">
        <v>144</v>
      </c>
      <c r="D30" s="58">
        <v>21</v>
      </c>
      <c r="E30" s="58">
        <v>128</v>
      </c>
      <c r="F30" s="58">
        <v>-107</v>
      </c>
      <c r="G30" s="58">
        <v>20</v>
      </c>
      <c r="H30" s="58">
        <v>43</v>
      </c>
      <c r="I30" s="58">
        <v>-23</v>
      </c>
      <c r="J30" s="58">
        <v>14</v>
      </c>
      <c r="K30" s="58">
        <v>69</v>
      </c>
      <c r="L30" s="58">
        <v>-55</v>
      </c>
    </row>
    <row r="31" spans="3:21" ht="30" customHeight="1" x14ac:dyDescent="0.25">
      <c r="C31" s="137" t="s">
        <v>184</v>
      </c>
      <c r="D31" s="137"/>
      <c r="E31" s="137"/>
      <c r="F31" s="137"/>
      <c r="G31" s="137"/>
      <c r="H31" s="137"/>
      <c r="I31" s="137"/>
      <c r="J31" s="137"/>
      <c r="K31" s="137"/>
      <c r="L31" s="137"/>
    </row>
    <row r="35" spans="3:12" ht="30.6" customHeight="1" thickBot="1" x14ac:dyDescent="0.3">
      <c r="C35" s="138" t="s">
        <v>185</v>
      </c>
      <c r="D35" s="138"/>
      <c r="E35" s="138"/>
      <c r="F35" s="138"/>
      <c r="G35" s="138"/>
      <c r="H35" s="138"/>
      <c r="I35" s="138"/>
      <c r="J35" s="138"/>
      <c r="K35" s="138"/>
      <c r="L35" s="138"/>
    </row>
    <row r="36" spans="3:12" ht="16.5" thickBot="1" x14ac:dyDescent="0.3">
      <c r="C36" s="143" t="s">
        <v>58</v>
      </c>
      <c r="D36" s="140" t="str">
        <f>"dezembro/19"</f>
        <v>dezembro/19</v>
      </c>
      <c r="E36" s="141"/>
      <c r="F36" s="142"/>
      <c r="G36" s="140" t="str">
        <f>"novembro/20"</f>
        <v>novembro/20</v>
      </c>
      <c r="H36" s="141"/>
      <c r="I36" s="142"/>
      <c r="J36" s="140" t="str">
        <f>"dezembro/20"</f>
        <v>dezembro/20</v>
      </c>
      <c r="K36" s="141"/>
      <c r="L36" s="142"/>
    </row>
    <row r="37" spans="3:12" ht="15.75" x14ac:dyDescent="0.25">
      <c r="C37" s="143"/>
      <c r="D37" s="53" t="s">
        <v>135</v>
      </c>
      <c r="E37" s="53" t="s">
        <v>136</v>
      </c>
      <c r="F37" s="53" t="s">
        <v>78</v>
      </c>
      <c r="G37" s="53" t="s">
        <v>135</v>
      </c>
      <c r="H37" s="53" t="s">
        <v>136</v>
      </c>
      <c r="I37" s="53" t="s">
        <v>78</v>
      </c>
      <c r="J37" s="53" t="s">
        <v>135</v>
      </c>
      <c r="K37" s="53" t="s">
        <v>136</v>
      </c>
      <c r="L37" s="53" t="s">
        <v>78</v>
      </c>
    </row>
    <row r="38" spans="3:12" ht="15.75" x14ac:dyDescent="0.25">
      <c r="C38" s="9" t="s">
        <v>1</v>
      </c>
      <c r="D38" s="54">
        <v>7235</v>
      </c>
      <c r="E38" s="54">
        <v>6657</v>
      </c>
      <c r="F38" s="54">
        <v>578</v>
      </c>
      <c r="G38" s="54">
        <v>9991</v>
      </c>
      <c r="H38" s="54">
        <v>5661</v>
      </c>
      <c r="I38" s="54">
        <v>4330</v>
      </c>
      <c r="J38" s="54">
        <v>7782</v>
      </c>
      <c r="K38" s="54">
        <v>6307</v>
      </c>
      <c r="L38" s="54">
        <v>1475</v>
      </c>
    </row>
    <row r="39" spans="3:12" ht="16.5" thickBot="1" x14ac:dyDescent="0.3">
      <c r="C39" s="55" t="s">
        <v>145</v>
      </c>
      <c r="D39" s="56">
        <v>208</v>
      </c>
      <c r="E39" s="56">
        <v>49</v>
      </c>
      <c r="F39" s="61">
        <v>159</v>
      </c>
      <c r="G39" s="56">
        <v>265</v>
      </c>
      <c r="H39" s="56">
        <v>140</v>
      </c>
      <c r="I39" s="61">
        <v>125</v>
      </c>
      <c r="J39" s="61">
        <v>279</v>
      </c>
      <c r="K39" s="56">
        <v>155</v>
      </c>
      <c r="L39" s="56">
        <v>124</v>
      </c>
    </row>
    <row r="40" spans="3:12" ht="16.5" thickBot="1" x14ac:dyDescent="0.3">
      <c r="C40" s="62" t="s">
        <v>146</v>
      </c>
      <c r="D40" s="58">
        <v>750</v>
      </c>
      <c r="E40" s="58">
        <v>581</v>
      </c>
      <c r="F40" s="63">
        <v>169</v>
      </c>
      <c r="G40" s="58">
        <v>1024</v>
      </c>
      <c r="H40" s="58">
        <v>592</v>
      </c>
      <c r="I40" s="63">
        <v>432</v>
      </c>
      <c r="J40" s="63">
        <v>819</v>
      </c>
      <c r="K40" s="58">
        <v>655</v>
      </c>
      <c r="L40" s="58">
        <v>164</v>
      </c>
    </row>
    <row r="41" spans="3:12" ht="15.75" x14ac:dyDescent="0.25">
      <c r="C41" s="64" t="s">
        <v>147</v>
      </c>
      <c r="D41" s="56">
        <v>603</v>
      </c>
      <c r="E41" s="56">
        <v>662</v>
      </c>
      <c r="F41" s="61">
        <v>-59</v>
      </c>
      <c r="G41" s="56">
        <v>1160</v>
      </c>
      <c r="H41" s="56">
        <v>618</v>
      </c>
      <c r="I41" s="61">
        <v>542</v>
      </c>
      <c r="J41" s="61">
        <v>776</v>
      </c>
      <c r="K41" s="56">
        <v>659</v>
      </c>
      <c r="L41" s="56">
        <v>117</v>
      </c>
    </row>
    <row r="42" spans="3:12" ht="15.75" x14ac:dyDescent="0.25">
      <c r="C42" s="57" t="s">
        <v>148</v>
      </c>
      <c r="D42" s="58">
        <v>613</v>
      </c>
      <c r="E42" s="58">
        <v>518</v>
      </c>
      <c r="F42" s="63">
        <v>95</v>
      </c>
      <c r="G42" s="58">
        <v>907</v>
      </c>
      <c r="H42" s="58">
        <v>481</v>
      </c>
      <c r="I42" s="63">
        <v>426</v>
      </c>
      <c r="J42" s="63">
        <v>728</v>
      </c>
      <c r="K42" s="58">
        <v>510</v>
      </c>
      <c r="L42" s="58">
        <v>218</v>
      </c>
    </row>
    <row r="43" spans="3:12" ht="15.75" x14ac:dyDescent="0.25">
      <c r="C43" s="55" t="s">
        <v>59</v>
      </c>
      <c r="D43" s="56">
        <v>4001</v>
      </c>
      <c r="E43" s="56">
        <v>3119</v>
      </c>
      <c r="F43" s="61">
        <v>882</v>
      </c>
      <c r="G43" s="56">
        <v>5438</v>
      </c>
      <c r="H43" s="56">
        <v>2943</v>
      </c>
      <c r="I43" s="61">
        <v>2495</v>
      </c>
      <c r="J43" s="61">
        <v>4320</v>
      </c>
      <c r="K43" s="56">
        <v>3122</v>
      </c>
      <c r="L43" s="56">
        <v>1198</v>
      </c>
    </row>
    <row r="44" spans="3:12" ht="15.75" x14ac:dyDescent="0.25">
      <c r="C44" s="57" t="s">
        <v>149</v>
      </c>
      <c r="D44" s="58">
        <v>193</v>
      </c>
      <c r="E44" s="58">
        <v>226</v>
      </c>
      <c r="F44" s="63">
        <v>-33</v>
      </c>
      <c r="G44" s="58">
        <v>274</v>
      </c>
      <c r="H44" s="58">
        <v>137</v>
      </c>
      <c r="I44" s="63">
        <v>137</v>
      </c>
      <c r="J44" s="63">
        <v>208</v>
      </c>
      <c r="K44" s="58">
        <v>182</v>
      </c>
      <c r="L44" s="58">
        <v>26</v>
      </c>
    </row>
    <row r="45" spans="3:12" ht="15.75" x14ac:dyDescent="0.25">
      <c r="C45" s="55" t="s">
        <v>150</v>
      </c>
      <c r="D45" s="56">
        <v>867</v>
      </c>
      <c r="E45" s="56">
        <v>1502</v>
      </c>
      <c r="F45" s="61">
        <v>-635</v>
      </c>
      <c r="G45" s="56">
        <v>923</v>
      </c>
      <c r="H45" s="56">
        <v>750</v>
      </c>
      <c r="I45" s="61">
        <v>173</v>
      </c>
      <c r="J45" s="61">
        <v>652</v>
      </c>
      <c r="K45" s="56">
        <v>1024</v>
      </c>
      <c r="L45" s="56">
        <v>-372</v>
      </c>
    </row>
    <row r="46" spans="3:12" ht="31.5" customHeight="1" x14ac:dyDescent="0.25">
      <c r="C46" s="137" t="s">
        <v>184</v>
      </c>
      <c r="D46" s="137"/>
      <c r="E46" s="137"/>
      <c r="F46" s="137"/>
      <c r="G46" s="137"/>
      <c r="H46" s="137"/>
      <c r="I46" s="137"/>
      <c r="J46" s="137"/>
      <c r="K46" s="137"/>
      <c r="L46" s="137"/>
    </row>
    <row r="47" spans="3:12" ht="15.75" x14ac:dyDescent="0.25"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3:12" ht="15.75" x14ac:dyDescent="0.25"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50" spans="3:12" ht="30.95" customHeight="1" thickBot="1" x14ac:dyDescent="0.3">
      <c r="C50" s="138" t="s">
        <v>186</v>
      </c>
      <c r="D50" s="138"/>
      <c r="E50" s="138"/>
      <c r="F50" s="138"/>
      <c r="G50" s="138"/>
      <c r="H50" s="138"/>
      <c r="I50" s="138"/>
      <c r="J50" s="138"/>
      <c r="K50" s="138"/>
      <c r="L50" s="138"/>
    </row>
    <row r="51" spans="3:12" ht="16.5" thickBot="1" x14ac:dyDescent="0.3">
      <c r="C51" s="143" t="s">
        <v>151</v>
      </c>
      <c r="D51" s="140" t="str">
        <f>"dezembro/19"</f>
        <v>dezembro/19</v>
      </c>
      <c r="E51" s="141"/>
      <c r="F51" s="142"/>
      <c r="G51" s="140" t="str">
        <f>"novembro/20"</f>
        <v>novembro/20</v>
      </c>
      <c r="H51" s="141"/>
      <c r="I51" s="142"/>
      <c r="J51" s="140" t="str">
        <f>"dezembro/20"</f>
        <v>dezembro/20</v>
      </c>
      <c r="K51" s="141"/>
      <c r="L51" s="142"/>
    </row>
    <row r="52" spans="3:12" ht="15.75" x14ac:dyDescent="0.25">
      <c r="C52" s="143"/>
      <c r="D52" s="53" t="s">
        <v>135</v>
      </c>
      <c r="E52" s="53" t="s">
        <v>136</v>
      </c>
      <c r="F52" s="53" t="s">
        <v>78</v>
      </c>
      <c r="G52" s="53" t="s">
        <v>135</v>
      </c>
      <c r="H52" s="53" t="s">
        <v>136</v>
      </c>
      <c r="I52" s="53" t="s">
        <v>78</v>
      </c>
      <c r="J52" s="53" t="s">
        <v>135</v>
      </c>
      <c r="K52" s="53" t="s">
        <v>136</v>
      </c>
      <c r="L52" s="53" t="s">
        <v>78</v>
      </c>
    </row>
    <row r="53" spans="3:12" ht="16.5" thickBot="1" x14ac:dyDescent="0.3">
      <c r="C53" s="9" t="s">
        <v>1</v>
      </c>
      <c r="D53" s="54">
        <v>7235</v>
      </c>
      <c r="E53" s="54">
        <v>6657</v>
      </c>
      <c r="F53" s="54">
        <v>578</v>
      </c>
      <c r="G53" s="54">
        <v>9991</v>
      </c>
      <c r="H53" s="54">
        <v>5661</v>
      </c>
      <c r="I53" s="54">
        <v>4330</v>
      </c>
      <c r="J53" s="54">
        <v>7782</v>
      </c>
      <c r="K53" s="54">
        <v>6307</v>
      </c>
      <c r="L53" s="54">
        <v>1475</v>
      </c>
    </row>
    <row r="54" spans="3:12" ht="32.25" thickBot="1" x14ac:dyDescent="0.3">
      <c r="C54" s="64" t="s">
        <v>166</v>
      </c>
      <c r="D54" s="65">
        <v>581</v>
      </c>
      <c r="E54" s="65">
        <v>454</v>
      </c>
      <c r="F54" s="66">
        <v>127</v>
      </c>
      <c r="G54" s="65">
        <v>1549</v>
      </c>
      <c r="H54" s="65">
        <v>786</v>
      </c>
      <c r="I54" s="66">
        <v>763</v>
      </c>
      <c r="J54" s="66">
        <v>1184</v>
      </c>
      <c r="K54" s="65">
        <v>822</v>
      </c>
      <c r="L54" s="65">
        <v>362</v>
      </c>
    </row>
    <row r="55" spans="3:12" ht="16.5" thickBot="1" x14ac:dyDescent="0.3">
      <c r="C55" s="62" t="s">
        <v>153</v>
      </c>
      <c r="D55" s="68">
        <v>336</v>
      </c>
      <c r="E55" s="68">
        <v>126</v>
      </c>
      <c r="F55" s="69">
        <v>210</v>
      </c>
      <c r="G55" s="68">
        <v>660</v>
      </c>
      <c r="H55" s="68">
        <v>259</v>
      </c>
      <c r="I55" s="69">
        <v>401</v>
      </c>
      <c r="J55" s="69">
        <v>703</v>
      </c>
      <c r="K55" s="68">
        <v>293</v>
      </c>
      <c r="L55" s="68">
        <v>410</v>
      </c>
    </row>
    <row r="56" spans="3:12" ht="16.5" thickBot="1" x14ac:dyDescent="0.3">
      <c r="C56" s="64" t="s">
        <v>152</v>
      </c>
      <c r="D56" s="65">
        <v>471</v>
      </c>
      <c r="E56" s="65">
        <v>359</v>
      </c>
      <c r="F56" s="66">
        <v>112</v>
      </c>
      <c r="G56" s="65">
        <v>544</v>
      </c>
      <c r="H56" s="65">
        <v>320</v>
      </c>
      <c r="I56" s="66">
        <v>224</v>
      </c>
      <c r="J56" s="66">
        <v>460</v>
      </c>
      <c r="K56" s="65">
        <v>334</v>
      </c>
      <c r="L56" s="65">
        <v>126</v>
      </c>
    </row>
    <row r="57" spans="3:12" ht="16.5" thickBot="1" x14ac:dyDescent="0.3">
      <c r="C57" s="62" t="s">
        <v>167</v>
      </c>
      <c r="D57" s="68">
        <v>223</v>
      </c>
      <c r="E57" s="68">
        <v>363</v>
      </c>
      <c r="F57" s="69">
        <v>-140</v>
      </c>
      <c r="G57" s="68">
        <v>476</v>
      </c>
      <c r="H57" s="68">
        <v>399</v>
      </c>
      <c r="I57" s="69">
        <v>77</v>
      </c>
      <c r="J57" s="69">
        <v>277</v>
      </c>
      <c r="K57" s="68">
        <v>368</v>
      </c>
      <c r="L57" s="68">
        <v>-91</v>
      </c>
    </row>
    <row r="58" spans="3:12" ht="32.25" thickBot="1" x14ac:dyDescent="0.3">
      <c r="C58" s="64" t="s">
        <v>168</v>
      </c>
      <c r="D58" s="65">
        <v>383</v>
      </c>
      <c r="E58" s="65">
        <v>204</v>
      </c>
      <c r="F58" s="66">
        <v>179</v>
      </c>
      <c r="G58" s="65">
        <v>366</v>
      </c>
      <c r="H58" s="65">
        <v>149</v>
      </c>
      <c r="I58" s="66">
        <v>217</v>
      </c>
      <c r="J58" s="66">
        <v>296</v>
      </c>
      <c r="K58" s="65">
        <v>172</v>
      </c>
      <c r="L58" s="65">
        <v>124</v>
      </c>
    </row>
    <row r="59" spans="3:12" ht="16.5" thickBot="1" x14ac:dyDescent="0.3">
      <c r="C59" s="62" t="s">
        <v>169</v>
      </c>
      <c r="D59" s="68">
        <v>231</v>
      </c>
      <c r="E59" s="68">
        <v>88</v>
      </c>
      <c r="F59" s="69">
        <v>143</v>
      </c>
      <c r="G59" s="68">
        <v>276</v>
      </c>
      <c r="H59" s="68">
        <v>165</v>
      </c>
      <c r="I59" s="69">
        <v>111</v>
      </c>
      <c r="J59" s="69">
        <v>240</v>
      </c>
      <c r="K59" s="68">
        <v>156</v>
      </c>
      <c r="L59" s="68">
        <v>84</v>
      </c>
    </row>
    <row r="60" spans="3:12" ht="16.5" thickBot="1" x14ac:dyDescent="0.3">
      <c r="C60" s="64" t="s">
        <v>170</v>
      </c>
      <c r="D60" s="65">
        <v>156</v>
      </c>
      <c r="E60" s="65">
        <v>82</v>
      </c>
      <c r="F60" s="66">
        <v>74</v>
      </c>
      <c r="G60" s="65">
        <v>265</v>
      </c>
      <c r="H60" s="65">
        <v>134</v>
      </c>
      <c r="I60" s="66">
        <v>131</v>
      </c>
      <c r="J60" s="66">
        <v>176</v>
      </c>
      <c r="K60" s="65">
        <v>166</v>
      </c>
      <c r="L60" s="65">
        <v>10</v>
      </c>
    </row>
    <row r="61" spans="3:12" ht="16.5" customHeight="1" thickBot="1" x14ac:dyDescent="0.3">
      <c r="C61" s="62" t="s">
        <v>171</v>
      </c>
      <c r="D61" s="68">
        <v>285</v>
      </c>
      <c r="E61" s="68">
        <v>178</v>
      </c>
      <c r="F61" s="69">
        <v>107</v>
      </c>
      <c r="G61" s="68">
        <v>195</v>
      </c>
      <c r="H61" s="68">
        <v>119</v>
      </c>
      <c r="I61" s="69">
        <v>76</v>
      </c>
      <c r="J61" s="69">
        <v>175</v>
      </c>
      <c r="K61" s="68">
        <v>133</v>
      </c>
      <c r="L61" s="68">
        <v>42</v>
      </c>
    </row>
    <row r="62" spans="3:12" ht="16.5" thickBot="1" x14ac:dyDescent="0.3">
      <c r="C62" s="64" t="s">
        <v>305</v>
      </c>
      <c r="D62" s="65">
        <v>26</v>
      </c>
      <c r="E62" s="65">
        <v>39</v>
      </c>
      <c r="F62" s="66">
        <v>-13</v>
      </c>
      <c r="G62" s="65">
        <v>153</v>
      </c>
      <c r="H62" s="65">
        <v>47</v>
      </c>
      <c r="I62" s="66">
        <v>106</v>
      </c>
      <c r="J62" s="66">
        <v>166</v>
      </c>
      <c r="K62" s="65">
        <v>65</v>
      </c>
      <c r="L62" s="65">
        <v>101</v>
      </c>
    </row>
    <row r="63" spans="3:12" ht="16.5" thickBot="1" x14ac:dyDescent="0.3">
      <c r="C63" s="62" t="s">
        <v>306</v>
      </c>
      <c r="D63" s="68">
        <v>203</v>
      </c>
      <c r="E63" s="68">
        <v>151</v>
      </c>
      <c r="F63" s="69">
        <v>52</v>
      </c>
      <c r="G63" s="71">
        <v>168</v>
      </c>
      <c r="H63" s="71">
        <v>77</v>
      </c>
      <c r="I63" s="69">
        <v>91</v>
      </c>
      <c r="J63" s="69">
        <v>139</v>
      </c>
      <c r="K63" s="71">
        <v>81</v>
      </c>
      <c r="L63" s="68">
        <v>58</v>
      </c>
    </row>
    <row r="64" spans="3:12" ht="16.5" thickBot="1" x14ac:dyDescent="0.3">
      <c r="C64" s="85" t="s">
        <v>134</v>
      </c>
      <c r="D64" s="73">
        <v>4340</v>
      </c>
      <c r="E64" s="74">
        <v>4613</v>
      </c>
      <c r="F64" s="75">
        <v>-273</v>
      </c>
      <c r="G64" s="76">
        <v>5339</v>
      </c>
      <c r="H64" s="76">
        <v>3206</v>
      </c>
      <c r="I64" s="77">
        <v>2133</v>
      </c>
      <c r="J64" s="77">
        <v>3966</v>
      </c>
      <c r="K64" s="78">
        <v>3717</v>
      </c>
      <c r="L64" s="79">
        <v>249</v>
      </c>
    </row>
    <row r="65" spans="3:12" ht="30.95" customHeight="1" x14ac:dyDescent="0.25">
      <c r="C65" s="137" t="s">
        <v>184</v>
      </c>
      <c r="D65" s="137"/>
      <c r="E65" s="137"/>
      <c r="F65" s="137"/>
      <c r="G65" s="137"/>
      <c r="H65" s="137"/>
      <c r="I65" s="137"/>
      <c r="J65" s="137"/>
      <c r="K65" s="137"/>
      <c r="L65" s="137"/>
    </row>
    <row r="66" spans="3:12" ht="15.75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</row>
    <row r="67" spans="3:12" ht="15.75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</row>
    <row r="69" spans="3:12" ht="30.6" customHeight="1" thickBot="1" x14ac:dyDescent="0.3">
      <c r="C69" s="138" t="s">
        <v>187</v>
      </c>
      <c r="D69" s="138"/>
      <c r="E69" s="138"/>
      <c r="F69" s="138"/>
      <c r="G69" s="138"/>
      <c r="H69" s="138"/>
      <c r="I69" s="138"/>
      <c r="J69" s="138"/>
      <c r="K69" s="138"/>
      <c r="L69" s="138"/>
    </row>
    <row r="70" spans="3:12" ht="16.5" thickBot="1" x14ac:dyDescent="0.3">
      <c r="C70" s="139" t="s">
        <v>154</v>
      </c>
      <c r="D70" s="140" t="str">
        <f>"dezembro/19"</f>
        <v>dezembro/19</v>
      </c>
      <c r="E70" s="141"/>
      <c r="F70" s="142"/>
      <c r="G70" s="140" t="str">
        <f>"novembro/20"</f>
        <v>novembro/20</v>
      </c>
      <c r="H70" s="141"/>
      <c r="I70" s="142"/>
      <c r="J70" s="140" t="str">
        <f>"dezembro/20"</f>
        <v>dezembro/20</v>
      </c>
      <c r="K70" s="141"/>
      <c r="L70" s="142"/>
    </row>
    <row r="71" spans="3:12" ht="15.75" x14ac:dyDescent="0.25">
      <c r="C71" s="139"/>
      <c r="D71" s="53" t="s">
        <v>135</v>
      </c>
      <c r="E71" s="53" t="s">
        <v>136</v>
      </c>
      <c r="F71" s="53" t="s">
        <v>78</v>
      </c>
      <c r="G71" s="53" t="s">
        <v>135</v>
      </c>
      <c r="H71" s="53" t="s">
        <v>136</v>
      </c>
      <c r="I71" s="53" t="s">
        <v>78</v>
      </c>
      <c r="J71" s="53" t="s">
        <v>135</v>
      </c>
      <c r="K71" s="53" t="s">
        <v>136</v>
      </c>
      <c r="L71" s="53" t="s">
        <v>78</v>
      </c>
    </row>
    <row r="72" spans="3:12" ht="16.5" thickBot="1" x14ac:dyDescent="0.3">
      <c r="C72" s="9" t="s">
        <v>1</v>
      </c>
      <c r="D72" s="54">
        <v>7235</v>
      </c>
      <c r="E72" s="54">
        <v>6657</v>
      </c>
      <c r="F72" s="54">
        <v>578</v>
      </c>
      <c r="G72" s="54">
        <v>9991</v>
      </c>
      <c r="H72" s="54">
        <v>5661</v>
      </c>
      <c r="I72" s="54">
        <v>4330</v>
      </c>
      <c r="J72" s="54">
        <v>7782</v>
      </c>
      <c r="K72" s="54">
        <v>6307</v>
      </c>
      <c r="L72" s="54">
        <v>1475</v>
      </c>
    </row>
    <row r="73" spans="3:12" ht="16.5" thickBot="1" x14ac:dyDescent="0.3">
      <c r="C73" s="64" t="s">
        <v>160</v>
      </c>
      <c r="D73" s="65">
        <v>442</v>
      </c>
      <c r="E73" s="65">
        <v>217</v>
      </c>
      <c r="F73" s="66">
        <v>225</v>
      </c>
      <c r="G73" s="65">
        <v>1040</v>
      </c>
      <c r="H73" s="65">
        <v>333</v>
      </c>
      <c r="I73" s="66">
        <v>707</v>
      </c>
      <c r="J73" s="66">
        <v>1065</v>
      </c>
      <c r="K73" s="65">
        <v>420</v>
      </c>
      <c r="L73" s="65">
        <v>645</v>
      </c>
    </row>
    <row r="74" spans="3:12" ht="16.5" thickBot="1" x14ac:dyDescent="0.3">
      <c r="C74" s="62" t="s">
        <v>155</v>
      </c>
      <c r="D74" s="68">
        <v>629</v>
      </c>
      <c r="E74" s="68">
        <v>413</v>
      </c>
      <c r="F74" s="69">
        <v>216</v>
      </c>
      <c r="G74" s="68">
        <v>514</v>
      </c>
      <c r="H74" s="68">
        <v>224</v>
      </c>
      <c r="I74" s="69">
        <v>290</v>
      </c>
      <c r="J74" s="69">
        <v>503</v>
      </c>
      <c r="K74" s="68">
        <v>242</v>
      </c>
      <c r="L74" s="68">
        <v>261</v>
      </c>
    </row>
    <row r="75" spans="3:12" ht="16.5" customHeight="1" thickBot="1" x14ac:dyDescent="0.3">
      <c r="C75" s="64" t="s">
        <v>156</v>
      </c>
      <c r="D75" s="65">
        <v>293</v>
      </c>
      <c r="E75" s="65">
        <v>114</v>
      </c>
      <c r="F75" s="66">
        <v>179</v>
      </c>
      <c r="G75" s="65">
        <v>474</v>
      </c>
      <c r="H75" s="65">
        <v>253</v>
      </c>
      <c r="I75" s="66">
        <v>221</v>
      </c>
      <c r="J75" s="66">
        <v>483</v>
      </c>
      <c r="K75" s="65">
        <v>257</v>
      </c>
      <c r="L75" s="65">
        <v>226</v>
      </c>
    </row>
    <row r="76" spans="3:12" ht="32.25" thickBot="1" x14ac:dyDescent="0.3">
      <c r="C76" s="62" t="s">
        <v>172</v>
      </c>
      <c r="D76" s="68">
        <v>156</v>
      </c>
      <c r="E76" s="68">
        <v>77</v>
      </c>
      <c r="F76" s="69">
        <v>79</v>
      </c>
      <c r="G76" s="68">
        <v>480</v>
      </c>
      <c r="H76" s="68">
        <v>222</v>
      </c>
      <c r="I76" s="69">
        <v>258</v>
      </c>
      <c r="J76" s="69">
        <v>395</v>
      </c>
      <c r="K76" s="68">
        <v>316</v>
      </c>
      <c r="L76" s="68">
        <v>79</v>
      </c>
    </row>
    <row r="77" spans="3:12" ht="63.75" thickBot="1" x14ac:dyDescent="0.3">
      <c r="C77" s="64" t="s">
        <v>158</v>
      </c>
      <c r="D77" s="65">
        <v>328</v>
      </c>
      <c r="E77" s="65">
        <v>135</v>
      </c>
      <c r="F77" s="66">
        <v>193</v>
      </c>
      <c r="G77" s="65">
        <v>376</v>
      </c>
      <c r="H77" s="65">
        <v>202</v>
      </c>
      <c r="I77" s="66">
        <v>174</v>
      </c>
      <c r="J77" s="66">
        <v>336</v>
      </c>
      <c r="K77" s="65">
        <v>207</v>
      </c>
      <c r="L77" s="65">
        <v>129</v>
      </c>
    </row>
    <row r="78" spans="3:12" ht="16.5" customHeight="1" thickBot="1" x14ac:dyDescent="0.3">
      <c r="C78" s="62" t="s">
        <v>157</v>
      </c>
      <c r="D78" s="68">
        <v>136</v>
      </c>
      <c r="E78" s="68">
        <v>271</v>
      </c>
      <c r="F78" s="69">
        <v>-135</v>
      </c>
      <c r="G78" s="68">
        <v>283</v>
      </c>
      <c r="H78" s="68">
        <v>314</v>
      </c>
      <c r="I78" s="69">
        <v>-31</v>
      </c>
      <c r="J78" s="69">
        <v>180</v>
      </c>
      <c r="K78" s="68">
        <v>266</v>
      </c>
      <c r="L78" s="68">
        <v>-86</v>
      </c>
    </row>
    <row r="79" spans="3:12" ht="16.5" customHeight="1" thickBot="1" x14ac:dyDescent="0.3">
      <c r="C79" s="64" t="s">
        <v>161</v>
      </c>
      <c r="D79" s="65">
        <v>267</v>
      </c>
      <c r="E79" s="65">
        <v>107</v>
      </c>
      <c r="F79" s="66">
        <v>160</v>
      </c>
      <c r="G79" s="65">
        <v>163</v>
      </c>
      <c r="H79" s="65">
        <v>72</v>
      </c>
      <c r="I79" s="66">
        <v>91</v>
      </c>
      <c r="J79" s="66">
        <v>184</v>
      </c>
      <c r="K79" s="65">
        <v>87</v>
      </c>
      <c r="L79" s="65">
        <v>97</v>
      </c>
    </row>
    <row r="80" spans="3:12" ht="32.25" thickBot="1" x14ac:dyDescent="0.3">
      <c r="C80" s="62" t="s">
        <v>159</v>
      </c>
      <c r="D80" s="68">
        <v>275</v>
      </c>
      <c r="E80" s="68">
        <v>150</v>
      </c>
      <c r="F80" s="69">
        <v>125</v>
      </c>
      <c r="G80" s="68">
        <v>195</v>
      </c>
      <c r="H80" s="68">
        <v>99</v>
      </c>
      <c r="I80" s="69">
        <v>96</v>
      </c>
      <c r="J80" s="69">
        <v>139</v>
      </c>
      <c r="K80" s="68">
        <v>87</v>
      </c>
      <c r="L80" s="68">
        <v>52</v>
      </c>
    </row>
    <row r="81" spans="3:12" ht="16.5" customHeight="1" thickBot="1" x14ac:dyDescent="0.3">
      <c r="C81" s="64" t="s">
        <v>307</v>
      </c>
      <c r="D81" s="65">
        <v>106</v>
      </c>
      <c r="E81" s="65">
        <v>23</v>
      </c>
      <c r="F81" s="66">
        <v>83</v>
      </c>
      <c r="G81" s="65">
        <v>99</v>
      </c>
      <c r="H81" s="65">
        <v>66</v>
      </c>
      <c r="I81" s="66">
        <v>33</v>
      </c>
      <c r="J81" s="66">
        <v>149</v>
      </c>
      <c r="K81" s="65">
        <v>73</v>
      </c>
      <c r="L81" s="65">
        <v>76</v>
      </c>
    </row>
    <row r="82" spans="3:12" ht="79.5" thickBot="1" x14ac:dyDescent="0.3">
      <c r="C82" s="62" t="s">
        <v>173</v>
      </c>
      <c r="D82" s="68">
        <v>151</v>
      </c>
      <c r="E82" s="68">
        <v>56</v>
      </c>
      <c r="F82" s="69">
        <v>95</v>
      </c>
      <c r="G82" s="71">
        <v>199</v>
      </c>
      <c r="H82" s="71">
        <v>75</v>
      </c>
      <c r="I82" s="69">
        <v>124</v>
      </c>
      <c r="J82" s="69">
        <v>120</v>
      </c>
      <c r="K82" s="71">
        <v>78</v>
      </c>
      <c r="L82" s="71">
        <v>42</v>
      </c>
    </row>
    <row r="83" spans="3:12" ht="16.5" thickBot="1" x14ac:dyDescent="0.3">
      <c r="C83" s="72" t="s">
        <v>134</v>
      </c>
      <c r="D83" s="73">
        <v>4452</v>
      </c>
      <c r="E83" s="74">
        <v>5094</v>
      </c>
      <c r="F83" s="75">
        <v>-642</v>
      </c>
      <c r="G83" s="76">
        <v>6168</v>
      </c>
      <c r="H83" s="76">
        <v>3801</v>
      </c>
      <c r="I83" s="77">
        <v>2367</v>
      </c>
      <c r="J83" s="77">
        <v>4228</v>
      </c>
      <c r="K83" s="76">
        <v>4274</v>
      </c>
      <c r="L83" s="76">
        <v>-46</v>
      </c>
    </row>
    <row r="84" spans="3:12" ht="29.45" customHeight="1" x14ac:dyDescent="0.25">
      <c r="C84" s="137" t="s">
        <v>184</v>
      </c>
      <c r="D84" s="137"/>
      <c r="E84" s="137"/>
      <c r="F84" s="137"/>
      <c r="G84" s="137"/>
      <c r="H84" s="137"/>
      <c r="I84" s="137"/>
      <c r="J84" s="137"/>
      <c r="K84" s="137"/>
      <c r="L84" s="137"/>
    </row>
    <row r="85" spans="3:12" ht="15.75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</row>
    <row r="89" spans="3:12" ht="31.5" customHeight="1" thickBot="1" x14ac:dyDescent="0.3">
      <c r="C89" s="138" t="s">
        <v>188</v>
      </c>
      <c r="D89" s="138"/>
      <c r="E89" s="138"/>
      <c r="F89" s="138"/>
      <c r="G89" s="138"/>
      <c r="H89" s="138"/>
      <c r="I89" s="138"/>
      <c r="J89" s="138"/>
      <c r="K89" s="138"/>
      <c r="L89" s="138"/>
    </row>
    <row r="90" spans="3:12" ht="16.5" thickBot="1" x14ac:dyDescent="0.3">
      <c r="C90" s="139" t="s">
        <v>162</v>
      </c>
      <c r="D90" s="140" t="str">
        <f>"dezembro/19"</f>
        <v>dezembro/19</v>
      </c>
      <c r="E90" s="141"/>
      <c r="F90" s="142"/>
      <c r="G90" s="140" t="str">
        <f>"novembro/20"</f>
        <v>novembro/20</v>
      </c>
      <c r="H90" s="141"/>
      <c r="I90" s="142"/>
      <c r="J90" s="140" t="str">
        <f>"dezembro/20"</f>
        <v>dezembro/20</v>
      </c>
      <c r="K90" s="141"/>
      <c r="L90" s="142"/>
    </row>
    <row r="91" spans="3:12" ht="15.75" x14ac:dyDescent="0.25">
      <c r="C91" s="139"/>
      <c r="D91" s="53" t="s">
        <v>135</v>
      </c>
      <c r="E91" s="53" t="s">
        <v>136</v>
      </c>
      <c r="F91" s="53" t="s">
        <v>78</v>
      </c>
      <c r="G91" s="53" t="s">
        <v>135</v>
      </c>
      <c r="H91" s="53" t="s">
        <v>136</v>
      </c>
      <c r="I91" s="53" t="s">
        <v>78</v>
      </c>
      <c r="J91" s="53" t="s">
        <v>135</v>
      </c>
      <c r="K91" s="53" t="s">
        <v>136</v>
      </c>
      <c r="L91" s="53" t="s">
        <v>78</v>
      </c>
    </row>
    <row r="92" spans="3:12" ht="15.75" x14ac:dyDescent="0.25">
      <c r="C92" s="9" t="s">
        <v>57</v>
      </c>
      <c r="D92" s="54">
        <v>7235</v>
      </c>
      <c r="E92" s="54">
        <v>6657</v>
      </c>
      <c r="F92" s="54">
        <v>578</v>
      </c>
      <c r="G92" s="54">
        <v>9991</v>
      </c>
      <c r="H92" s="54">
        <v>5661</v>
      </c>
      <c r="I92" s="54">
        <v>4330</v>
      </c>
      <c r="J92" s="54">
        <v>7782</v>
      </c>
      <c r="K92" s="54">
        <v>6307</v>
      </c>
      <c r="L92" s="54">
        <v>1475</v>
      </c>
    </row>
    <row r="93" spans="3:12" ht="15.75" x14ac:dyDescent="0.25">
      <c r="C93" s="80" t="s">
        <v>6</v>
      </c>
      <c r="D93" s="81">
        <v>489</v>
      </c>
      <c r="E93" s="81">
        <v>411</v>
      </c>
      <c r="F93" s="82">
        <v>78</v>
      </c>
      <c r="G93" s="81">
        <v>669</v>
      </c>
      <c r="H93" s="81">
        <v>352</v>
      </c>
      <c r="I93" s="82">
        <v>317</v>
      </c>
      <c r="J93" s="82">
        <v>509</v>
      </c>
      <c r="K93" s="81">
        <v>397</v>
      </c>
      <c r="L93" s="81">
        <v>112</v>
      </c>
    </row>
    <row r="94" spans="3:12" ht="15.75" x14ac:dyDescent="0.25">
      <c r="C94" s="55" t="s">
        <v>7</v>
      </c>
      <c r="D94" s="56">
        <v>67</v>
      </c>
      <c r="E94" s="56">
        <v>42</v>
      </c>
      <c r="F94" s="61">
        <v>25</v>
      </c>
      <c r="G94" s="56">
        <v>31</v>
      </c>
      <c r="H94" s="56">
        <v>37</v>
      </c>
      <c r="I94" s="61">
        <v>-6</v>
      </c>
      <c r="J94" s="61">
        <v>23</v>
      </c>
      <c r="K94" s="56">
        <v>38</v>
      </c>
      <c r="L94" s="56">
        <v>-15</v>
      </c>
    </row>
    <row r="95" spans="3:12" ht="15.75" x14ac:dyDescent="0.25">
      <c r="C95" s="57" t="s">
        <v>8</v>
      </c>
      <c r="D95" s="58">
        <v>3</v>
      </c>
      <c r="E95" s="58">
        <v>3</v>
      </c>
      <c r="F95" s="63">
        <v>0</v>
      </c>
      <c r="G95" s="58">
        <v>5</v>
      </c>
      <c r="H95" s="58">
        <v>8</v>
      </c>
      <c r="I95" s="63">
        <v>-3</v>
      </c>
      <c r="J95" s="63">
        <v>5</v>
      </c>
      <c r="K95" s="58">
        <v>4</v>
      </c>
      <c r="L95" s="58">
        <v>1</v>
      </c>
    </row>
    <row r="96" spans="3:12" ht="15.75" x14ac:dyDescent="0.25">
      <c r="C96" s="55" t="s">
        <v>9</v>
      </c>
      <c r="D96" s="56">
        <v>215</v>
      </c>
      <c r="E96" s="56">
        <v>163</v>
      </c>
      <c r="F96" s="61">
        <v>52</v>
      </c>
      <c r="G96" s="56">
        <v>241</v>
      </c>
      <c r="H96" s="56">
        <v>150</v>
      </c>
      <c r="I96" s="61">
        <v>91</v>
      </c>
      <c r="J96" s="61">
        <v>184</v>
      </c>
      <c r="K96" s="56">
        <v>170</v>
      </c>
      <c r="L96" s="56">
        <v>14</v>
      </c>
    </row>
    <row r="97" spans="3:12" ht="15.75" x14ac:dyDescent="0.25">
      <c r="C97" s="57" t="s">
        <v>10</v>
      </c>
      <c r="D97" s="58">
        <v>168</v>
      </c>
      <c r="E97" s="58">
        <v>163</v>
      </c>
      <c r="F97" s="63">
        <v>5</v>
      </c>
      <c r="G97" s="58">
        <v>369</v>
      </c>
      <c r="H97" s="58">
        <v>142</v>
      </c>
      <c r="I97" s="63">
        <v>227</v>
      </c>
      <c r="J97" s="63">
        <v>288</v>
      </c>
      <c r="K97" s="58">
        <v>167</v>
      </c>
      <c r="L97" s="58">
        <v>121</v>
      </c>
    </row>
    <row r="98" spans="3:12" ht="15.75" x14ac:dyDescent="0.25">
      <c r="C98" s="55" t="s">
        <v>11</v>
      </c>
      <c r="D98" s="56">
        <v>30</v>
      </c>
      <c r="E98" s="56">
        <v>30</v>
      </c>
      <c r="F98" s="61">
        <v>0</v>
      </c>
      <c r="G98" s="56">
        <v>20</v>
      </c>
      <c r="H98" s="56">
        <v>12</v>
      </c>
      <c r="I98" s="61">
        <v>8</v>
      </c>
      <c r="J98" s="61">
        <v>4</v>
      </c>
      <c r="K98" s="56">
        <v>15</v>
      </c>
      <c r="L98" s="56">
        <v>-11</v>
      </c>
    </row>
    <row r="99" spans="3:12" ht="15.75" x14ac:dyDescent="0.25">
      <c r="C99" s="57" t="s">
        <v>12</v>
      </c>
      <c r="D99" s="58">
        <v>2</v>
      </c>
      <c r="E99" s="58">
        <v>2</v>
      </c>
      <c r="F99" s="63">
        <v>0</v>
      </c>
      <c r="G99" s="58">
        <v>0</v>
      </c>
      <c r="H99" s="58">
        <v>1</v>
      </c>
      <c r="I99" s="63">
        <v>-1</v>
      </c>
      <c r="J99" s="63">
        <v>0</v>
      </c>
      <c r="K99" s="58">
        <v>1</v>
      </c>
      <c r="L99" s="58">
        <v>-1</v>
      </c>
    </row>
    <row r="100" spans="3:12" ht="15.75" x14ac:dyDescent="0.25">
      <c r="C100" s="55" t="s">
        <v>13</v>
      </c>
      <c r="D100" s="56">
        <v>4</v>
      </c>
      <c r="E100" s="56">
        <v>8</v>
      </c>
      <c r="F100" s="61">
        <v>-4</v>
      </c>
      <c r="G100" s="56">
        <v>3</v>
      </c>
      <c r="H100" s="56">
        <v>2</v>
      </c>
      <c r="I100" s="61">
        <v>1</v>
      </c>
      <c r="J100" s="61">
        <v>5</v>
      </c>
      <c r="K100" s="56">
        <v>2</v>
      </c>
      <c r="L100" s="56">
        <v>3</v>
      </c>
    </row>
    <row r="101" spans="3:12" ht="15.75" x14ac:dyDescent="0.25">
      <c r="C101" s="80" t="s">
        <v>14</v>
      </c>
      <c r="D101" s="83">
        <v>180</v>
      </c>
      <c r="E101" s="83">
        <v>250</v>
      </c>
      <c r="F101" s="84">
        <v>-70</v>
      </c>
      <c r="G101" s="83">
        <v>140</v>
      </c>
      <c r="H101" s="83">
        <v>88</v>
      </c>
      <c r="I101" s="84">
        <v>52</v>
      </c>
      <c r="J101" s="84">
        <v>124</v>
      </c>
      <c r="K101" s="83">
        <v>144</v>
      </c>
      <c r="L101" s="83">
        <v>-20</v>
      </c>
    </row>
    <row r="102" spans="3:12" ht="15.75" x14ac:dyDescent="0.25">
      <c r="C102" s="55" t="s">
        <v>15</v>
      </c>
      <c r="D102" s="56">
        <v>8</v>
      </c>
      <c r="E102" s="56">
        <v>12</v>
      </c>
      <c r="F102" s="61">
        <v>-4</v>
      </c>
      <c r="G102" s="56">
        <v>4</v>
      </c>
      <c r="H102" s="56">
        <v>1</v>
      </c>
      <c r="I102" s="61">
        <v>3</v>
      </c>
      <c r="J102" s="61">
        <v>2</v>
      </c>
      <c r="K102" s="56">
        <v>1</v>
      </c>
      <c r="L102" s="56">
        <v>1</v>
      </c>
    </row>
    <row r="103" spans="3:12" ht="15.75" x14ac:dyDescent="0.25">
      <c r="C103" s="57" t="s">
        <v>16</v>
      </c>
      <c r="D103" s="58">
        <v>2</v>
      </c>
      <c r="E103" s="58">
        <v>11</v>
      </c>
      <c r="F103" s="63">
        <v>-9</v>
      </c>
      <c r="G103" s="58">
        <v>1</v>
      </c>
      <c r="H103" s="58">
        <v>2</v>
      </c>
      <c r="I103" s="63">
        <v>-1</v>
      </c>
      <c r="J103" s="63">
        <v>1</v>
      </c>
      <c r="K103" s="58">
        <v>4</v>
      </c>
      <c r="L103" s="58">
        <v>-3</v>
      </c>
    </row>
    <row r="104" spans="3:12" ht="15.75" x14ac:dyDescent="0.25">
      <c r="C104" s="55" t="s">
        <v>17</v>
      </c>
      <c r="D104" s="56">
        <v>35</v>
      </c>
      <c r="E104" s="56">
        <v>49</v>
      </c>
      <c r="F104" s="61">
        <v>-14</v>
      </c>
      <c r="G104" s="56">
        <v>34</v>
      </c>
      <c r="H104" s="56">
        <v>18</v>
      </c>
      <c r="I104" s="61">
        <v>16</v>
      </c>
      <c r="J104" s="61">
        <v>28</v>
      </c>
      <c r="K104" s="56">
        <v>22</v>
      </c>
      <c r="L104" s="56">
        <v>6</v>
      </c>
    </row>
    <row r="105" spans="3:12" ht="15.75" x14ac:dyDescent="0.25">
      <c r="C105" s="57" t="s">
        <v>18</v>
      </c>
      <c r="D105" s="58">
        <v>17</v>
      </c>
      <c r="E105" s="58">
        <v>13</v>
      </c>
      <c r="F105" s="63">
        <v>4</v>
      </c>
      <c r="G105" s="58">
        <v>11</v>
      </c>
      <c r="H105" s="58">
        <v>8</v>
      </c>
      <c r="I105" s="63">
        <v>3</v>
      </c>
      <c r="J105" s="63">
        <v>16</v>
      </c>
      <c r="K105" s="58">
        <v>15</v>
      </c>
      <c r="L105" s="58">
        <v>1</v>
      </c>
    </row>
    <row r="106" spans="3:12" ht="15.75" x14ac:dyDescent="0.25">
      <c r="C106" s="55" t="s">
        <v>19</v>
      </c>
      <c r="D106" s="56">
        <v>19</v>
      </c>
      <c r="E106" s="56">
        <v>16</v>
      </c>
      <c r="F106" s="61">
        <v>3</v>
      </c>
      <c r="G106" s="56">
        <v>12</v>
      </c>
      <c r="H106" s="56">
        <v>2</v>
      </c>
      <c r="I106" s="61">
        <v>10</v>
      </c>
      <c r="J106" s="61">
        <v>7</v>
      </c>
      <c r="K106" s="56">
        <v>9</v>
      </c>
      <c r="L106" s="56">
        <v>-2</v>
      </c>
    </row>
    <row r="107" spans="3:12" ht="15.75" x14ac:dyDescent="0.25">
      <c r="C107" s="57" t="s">
        <v>20</v>
      </c>
      <c r="D107" s="58">
        <v>21</v>
      </c>
      <c r="E107" s="58">
        <v>46</v>
      </c>
      <c r="F107" s="63">
        <v>-25</v>
      </c>
      <c r="G107" s="58">
        <v>25</v>
      </c>
      <c r="H107" s="58">
        <v>16</v>
      </c>
      <c r="I107" s="63">
        <v>9</v>
      </c>
      <c r="J107" s="63">
        <v>15</v>
      </c>
      <c r="K107" s="58">
        <v>28</v>
      </c>
      <c r="L107" s="58">
        <v>-13</v>
      </c>
    </row>
    <row r="108" spans="3:12" ht="15.75" x14ac:dyDescent="0.25">
      <c r="C108" s="55" t="s">
        <v>21</v>
      </c>
      <c r="D108" s="56">
        <v>6</v>
      </c>
      <c r="E108" s="56">
        <v>8</v>
      </c>
      <c r="F108" s="61">
        <v>-2</v>
      </c>
      <c r="G108" s="56">
        <v>2</v>
      </c>
      <c r="H108" s="56">
        <v>3</v>
      </c>
      <c r="I108" s="61">
        <v>-1</v>
      </c>
      <c r="J108" s="61">
        <v>5</v>
      </c>
      <c r="K108" s="56">
        <v>1</v>
      </c>
      <c r="L108" s="56">
        <v>4</v>
      </c>
    </row>
    <row r="109" spans="3:12" ht="15.75" x14ac:dyDescent="0.25">
      <c r="C109" s="57" t="s">
        <v>22</v>
      </c>
      <c r="D109" s="58">
        <v>5</v>
      </c>
      <c r="E109" s="58">
        <v>8</v>
      </c>
      <c r="F109" s="63">
        <v>-3</v>
      </c>
      <c r="G109" s="58">
        <v>3</v>
      </c>
      <c r="H109" s="58">
        <v>2</v>
      </c>
      <c r="I109" s="63">
        <v>1</v>
      </c>
      <c r="J109" s="63">
        <v>3</v>
      </c>
      <c r="K109" s="58">
        <v>2</v>
      </c>
      <c r="L109" s="58">
        <v>1</v>
      </c>
    </row>
    <row r="110" spans="3:12" ht="15.75" x14ac:dyDescent="0.25">
      <c r="C110" s="55" t="s">
        <v>23</v>
      </c>
      <c r="D110" s="56">
        <v>67</v>
      </c>
      <c r="E110" s="56">
        <v>87</v>
      </c>
      <c r="F110" s="61">
        <v>-20</v>
      </c>
      <c r="G110" s="56">
        <v>48</v>
      </c>
      <c r="H110" s="56">
        <v>36</v>
      </c>
      <c r="I110" s="61">
        <v>12</v>
      </c>
      <c r="J110" s="61">
        <v>47</v>
      </c>
      <c r="K110" s="56">
        <v>62</v>
      </c>
      <c r="L110" s="56">
        <v>-15</v>
      </c>
    </row>
    <row r="111" spans="3:12" ht="15.75" x14ac:dyDescent="0.25">
      <c r="C111" s="80" t="s">
        <v>24</v>
      </c>
      <c r="D111" s="83">
        <v>2230</v>
      </c>
      <c r="E111" s="83">
        <v>2844</v>
      </c>
      <c r="F111" s="84">
        <v>-614</v>
      </c>
      <c r="G111" s="83">
        <v>2869</v>
      </c>
      <c r="H111" s="83">
        <v>1929</v>
      </c>
      <c r="I111" s="84">
        <v>940</v>
      </c>
      <c r="J111" s="84">
        <v>2027</v>
      </c>
      <c r="K111" s="83">
        <v>2182</v>
      </c>
      <c r="L111" s="83">
        <v>-155</v>
      </c>
    </row>
    <row r="112" spans="3:12" ht="15.75" x14ac:dyDescent="0.25">
      <c r="C112" s="55" t="s">
        <v>25</v>
      </c>
      <c r="D112" s="56">
        <v>311</v>
      </c>
      <c r="E112" s="56">
        <v>317</v>
      </c>
      <c r="F112" s="61">
        <v>-6</v>
      </c>
      <c r="G112" s="56">
        <v>330</v>
      </c>
      <c r="H112" s="56">
        <v>274</v>
      </c>
      <c r="I112" s="61">
        <v>56</v>
      </c>
      <c r="J112" s="61">
        <v>245</v>
      </c>
      <c r="K112" s="56">
        <v>216</v>
      </c>
      <c r="L112" s="56">
        <v>29</v>
      </c>
    </row>
    <row r="113" spans="3:12" ht="15.75" x14ac:dyDescent="0.25">
      <c r="C113" s="57" t="s">
        <v>26</v>
      </c>
      <c r="D113" s="58">
        <v>36</v>
      </c>
      <c r="E113" s="58">
        <v>43</v>
      </c>
      <c r="F113" s="63">
        <v>-7</v>
      </c>
      <c r="G113" s="58">
        <v>41</v>
      </c>
      <c r="H113" s="58">
        <v>23</v>
      </c>
      <c r="I113" s="63">
        <v>18</v>
      </c>
      <c r="J113" s="63">
        <v>18</v>
      </c>
      <c r="K113" s="58">
        <v>28</v>
      </c>
      <c r="L113" s="58">
        <v>-10</v>
      </c>
    </row>
    <row r="114" spans="3:12" ht="15.75" x14ac:dyDescent="0.25">
      <c r="C114" s="55" t="s">
        <v>27</v>
      </c>
      <c r="D114" s="56">
        <v>380</v>
      </c>
      <c r="E114" s="56">
        <v>424</v>
      </c>
      <c r="F114" s="61">
        <v>-44</v>
      </c>
      <c r="G114" s="56">
        <v>259</v>
      </c>
      <c r="H114" s="56">
        <v>197</v>
      </c>
      <c r="I114" s="61">
        <v>62</v>
      </c>
      <c r="J114" s="61">
        <v>225</v>
      </c>
      <c r="K114" s="56">
        <v>219</v>
      </c>
      <c r="L114" s="56">
        <v>6</v>
      </c>
    </row>
    <row r="115" spans="3:12" ht="15.75" x14ac:dyDescent="0.25">
      <c r="C115" s="57" t="s">
        <v>28</v>
      </c>
      <c r="D115" s="58">
        <v>1503</v>
      </c>
      <c r="E115" s="58">
        <v>2060</v>
      </c>
      <c r="F115" s="63">
        <v>-557</v>
      </c>
      <c r="G115" s="58">
        <v>2239</v>
      </c>
      <c r="H115" s="58">
        <v>1435</v>
      </c>
      <c r="I115" s="63">
        <v>804</v>
      </c>
      <c r="J115" s="63">
        <v>1539</v>
      </c>
      <c r="K115" s="58">
        <v>1719</v>
      </c>
      <c r="L115" s="58">
        <v>-180</v>
      </c>
    </row>
    <row r="116" spans="3:12" ht="15.75" x14ac:dyDescent="0.25">
      <c r="C116" s="80" t="s">
        <v>29</v>
      </c>
      <c r="D116" s="83">
        <v>3710</v>
      </c>
      <c r="E116" s="83">
        <v>2568</v>
      </c>
      <c r="F116" s="84">
        <v>1142</v>
      </c>
      <c r="G116" s="83">
        <v>5614</v>
      </c>
      <c r="H116" s="83">
        <v>2797</v>
      </c>
      <c r="I116" s="84">
        <v>2817</v>
      </c>
      <c r="J116" s="84">
        <v>4437</v>
      </c>
      <c r="K116" s="83">
        <v>3058</v>
      </c>
      <c r="L116" s="83">
        <v>1379</v>
      </c>
    </row>
    <row r="117" spans="3:12" ht="15.75" x14ac:dyDescent="0.25">
      <c r="C117" s="55" t="s">
        <v>30</v>
      </c>
      <c r="D117" s="56">
        <v>1128</v>
      </c>
      <c r="E117" s="56">
        <v>905</v>
      </c>
      <c r="F117" s="61">
        <v>223</v>
      </c>
      <c r="G117" s="56">
        <v>1548</v>
      </c>
      <c r="H117" s="56">
        <v>872</v>
      </c>
      <c r="I117" s="61">
        <v>676</v>
      </c>
      <c r="J117" s="61">
        <v>1194</v>
      </c>
      <c r="K117" s="56">
        <v>899</v>
      </c>
      <c r="L117" s="56">
        <v>295</v>
      </c>
    </row>
    <row r="118" spans="3:12" ht="15.75" x14ac:dyDescent="0.25">
      <c r="C118" s="57" t="s">
        <v>31</v>
      </c>
      <c r="D118" s="58">
        <v>1657</v>
      </c>
      <c r="E118" s="58">
        <v>980</v>
      </c>
      <c r="F118" s="63">
        <v>677</v>
      </c>
      <c r="G118" s="58">
        <v>2743</v>
      </c>
      <c r="H118" s="58">
        <v>1293</v>
      </c>
      <c r="I118" s="63">
        <v>1450</v>
      </c>
      <c r="J118" s="63">
        <v>2245</v>
      </c>
      <c r="K118" s="58">
        <v>1458</v>
      </c>
      <c r="L118" s="58">
        <v>787</v>
      </c>
    </row>
    <row r="119" spans="3:12" ht="15.75" x14ac:dyDescent="0.25">
      <c r="C119" s="55" t="s">
        <v>32</v>
      </c>
      <c r="D119" s="56">
        <v>925</v>
      </c>
      <c r="E119" s="56">
        <v>683</v>
      </c>
      <c r="F119" s="61">
        <v>242</v>
      </c>
      <c r="G119" s="56">
        <v>1323</v>
      </c>
      <c r="H119" s="56">
        <v>632</v>
      </c>
      <c r="I119" s="61">
        <v>691</v>
      </c>
      <c r="J119" s="61">
        <v>998</v>
      </c>
      <c r="K119" s="56">
        <v>701</v>
      </c>
      <c r="L119" s="56">
        <v>297</v>
      </c>
    </row>
    <row r="120" spans="3:12" ht="15.75" x14ac:dyDescent="0.25">
      <c r="C120" s="80" t="s">
        <v>33</v>
      </c>
      <c r="D120" s="83">
        <v>626</v>
      </c>
      <c r="E120" s="83">
        <v>584</v>
      </c>
      <c r="F120" s="84">
        <v>42</v>
      </c>
      <c r="G120" s="83">
        <v>699</v>
      </c>
      <c r="H120" s="83">
        <v>493</v>
      </c>
      <c r="I120" s="84">
        <v>206</v>
      </c>
      <c r="J120" s="84">
        <v>685</v>
      </c>
      <c r="K120" s="83">
        <v>524</v>
      </c>
      <c r="L120" s="83">
        <v>161</v>
      </c>
    </row>
    <row r="121" spans="3:12" ht="15.75" x14ac:dyDescent="0.25">
      <c r="C121" s="55" t="s">
        <v>34</v>
      </c>
      <c r="D121" s="56">
        <v>153</v>
      </c>
      <c r="E121" s="56">
        <v>168</v>
      </c>
      <c r="F121" s="61">
        <v>-15</v>
      </c>
      <c r="G121" s="56">
        <v>239</v>
      </c>
      <c r="H121" s="56">
        <v>178</v>
      </c>
      <c r="I121" s="61">
        <v>61</v>
      </c>
      <c r="J121" s="61">
        <v>241</v>
      </c>
      <c r="K121" s="56">
        <v>153</v>
      </c>
      <c r="L121" s="56">
        <v>88</v>
      </c>
    </row>
    <row r="122" spans="3:12" ht="15.75" x14ac:dyDescent="0.25">
      <c r="C122" s="57" t="s">
        <v>75</v>
      </c>
      <c r="D122" s="58">
        <v>243</v>
      </c>
      <c r="E122" s="58">
        <v>195</v>
      </c>
      <c r="F122" s="63">
        <v>48</v>
      </c>
      <c r="G122" s="58">
        <v>261</v>
      </c>
      <c r="H122" s="58">
        <v>170</v>
      </c>
      <c r="I122" s="63">
        <v>91</v>
      </c>
      <c r="J122" s="63">
        <v>254</v>
      </c>
      <c r="K122" s="58">
        <v>204</v>
      </c>
      <c r="L122" s="58">
        <v>50</v>
      </c>
    </row>
    <row r="123" spans="3:12" ht="15.75" x14ac:dyDescent="0.25">
      <c r="C123" s="55" t="s">
        <v>35</v>
      </c>
      <c r="D123" s="56">
        <v>134</v>
      </c>
      <c r="E123" s="56">
        <v>128</v>
      </c>
      <c r="F123" s="61">
        <v>6</v>
      </c>
      <c r="G123" s="56">
        <v>134</v>
      </c>
      <c r="H123" s="56">
        <v>94</v>
      </c>
      <c r="I123" s="61">
        <v>40</v>
      </c>
      <c r="J123" s="61">
        <v>132</v>
      </c>
      <c r="K123" s="56">
        <v>115</v>
      </c>
      <c r="L123" s="56">
        <v>17</v>
      </c>
    </row>
    <row r="124" spans="3:12" ht="15.75" x14ac:dyDescent="0.25">
      <c r="C124" s="57" t="s">
        <v>36</v>
      </c>
      <c r="D124" s="58">
        <v>96</v>
      </c>
      <c r="E124" s="58">
        <v>93</v>
      </c>
      <c r="F124" s="63">
        <v>3</v>
      </c>
      <c r="G124" s="58">
        <v>65</v>
      </c>
      <c r="H124" s="58">
        <v>51</v>
      </c>
      <c r="I124" s="63">
        <v>14</v>
      </c>
      <c r="J124" s="63">
        <v>58</v>
      </c>
      <c r="K124" s="58">
        <v>52</v>
      </c>
      <c r="L124" s="58">
        <v>6</v>
      </c>
    </row>
    <row r="125" spans="3:12" ht="15.75" x14ac:dyDescent="0.25">
      <c r="C125" s="80" t="s">
        <v>93</v>
      </c>
      <c r="D125" s="81">
        <v>0</v>
      </c>
      <c r="E125" s="81">
        <v>0</v>
      </c>
      <c r="F125" s="82">
        <v>0</v>
      </c>
      <c r="G125" s="81">
        <v>0</v>
      </c>
      <c r="H125" s="81">
        <v>2</v>
      </c>
      <c r="I125" s="82">
        <v>-2</v>
      </c>
      <c r="J125" s="82">
        <v>0</v>
      </c>
      <c r="K125" s="81">
        <v>2</v>
      </c>
      <c r="L125" s="81">
        <v>-2</v>
      </c>
    </row>
    <row r="126" spans="3:12" ht="15.75" x14ac:dyDescent="0.25">
      <c r="C126" s="55" t="s">
        <v>93</v>
      </c>
      <c r="D126" s="56">
        <v>0</v>
      </c>
      <c r="E126" s="56">
        <v>0</v>
      </c>
      <c r="F126" s="61">
        <v>0</v>
      </c>
      <c r="G126" s="56">
        <v>0</v>
      </c>
      <c r="H126" s="56">
        <v>2</v>
      </c>
      <c r="I126" s="61">
        <v>-2</v>
      </c>
      <c r="J126" s="61">
        <v>0</v>
      </c>
      <c r="K126" s="56">
        <v>2</v>
      </c>
      <c r="L126" s="56">
        <v>-2</v>
      </c>
    </row>
    <row r="127" spans="3:12" ht="29.45" customHeight="1" x14ac:dyDescent="0.25">
      <c r="C127" s="137" t="s">
        <v>184</v>
      </c>
      <c r="D127" s="137"/>
      <c r="E127" s="137"/>
      <c r="F127" s="137"/>
      <c r="G127" s="137"/>
      <c r="H127" s="137"/>
      <c r="I127" s="137"/>
      <c r="J127" s="137"/>
      <c r="K127" s="137"/>
      <c r="L127" s="137"/>
    </row>
    <row r="131" spans="3:12" ht="32.1" customHeight="1" thickBot="1" x14ac:dyDescent="0.3">
      <c r="C131" s="138" t="s">
        <v>189</v>
      </c>
      <c r="D131" s="138"/>
      <c r="E131" s="138"/>
      <c r="F131" s="138"/>
      <c r="G131" s="138"/>
      <c r="H131" s="138"/>
      <c r="I131" s="138"/>
      <c r="J131" s="138"/>
      <c r="K131" s="138"/>
      <c r="L131" s="138"/>
    </row>
    <row r="132" spans="3:12" ht="16.5" thickBot="1" x14ac:dyDescent="0.3">
      <c r="C132" s="139" t="s">
        <v>107</v>
      </c>
      <c r="D132" s="140" t="str">
        <f>"dezembro/19"</f>
        <v>dezembro/19</v>
      </c>
      <c r="E132" s="141"/>
      <c r="F132" s="142"/>
      <c r="G132" s="140" t="str">
        <f>"novembro/20"</f>
        <v>novembro/20</v>
      </c>
      <c r="H132" s="141"/>
      <c r="I132" s="142"/>
      <c r="J132" s="140" t="str">
        <f>"dezembro/20"</f>
        <v>dezembro/20</v>
      </c>
      <c r="K132" s="141"/>
      <c r="L132" s="142"/>
    </row>
    <row r="133" spans="3:12" ht="15.75" x14ac:dyDescent="0.25">
      <c r="C133" s="139"/>
      <c r="D133" s="53" t="s">
        <v>135</v>
      </c>
      <c r="E133" s="53" t="s">
        <v>136</v>
      </c>
      <c r="F133" s="53" t="s">
        <v>78</v>
      </c>
      <c r="G133" s="53" t="s">
        <v>135</v>
      </c>
      <c r="H133" s="53" t="s">
        <v>136</v>
      </c>
      <c r="I133" s="53" t="s">
        <v>78</v>
      </c>
      <c r="J133" s="53" t="s">
        <v>135</v>
      </c>
      <c r="K133" s="53" t="s">
        <v>136</v>
      </c>
      <c r="L133" s="53" t="s">
        <v>78</v>
      </c>
    </row>
    <row r="134" spans="3:12" ht="16.5" thickBot="1" x14ac:dyDescent="0.3">
      <c r="C134" s="9" t="s">
        <v>1</v>
      </c>
      <c r="D134" s="54">
        <v>7235</v>
      </c>
      <c r="E134" s="54">
        <v>6657</v>
      </c>
      <c r="F134" s="54">
        <v>578</v>
      </c>
      <c r="G134" s="54">
        <v>9991</v>
      </c>
      <c r="H134" s="54">
        <v>5661</v>
      </c>
      <c r="I134" s="54">
        <v>4330</v>
      </c>
      <c r="J134" s="54">
        <v>7782</v>
      </c>
      <c r="K134" s="54">
        <v>6307</v>
      </c>
      <c r="L134" s="54">
        <v>1475</v>
      </c>
    </row>
    <row r="135" spans="3:12" ht="16.5" thickBot="1" x14ac:dyDescent="0.3">
      <c r="C135" s="64" t="s">
        <v>174</v>
      </c>
      <c r="D135" s="65">
        <v>777</v>
      </c>
      <c r="E135" s="65">
        <v>1031</v>
      </c>
      <c r="F135" s="66">
        <v>-254</v>
      </c>
      <c r="G135" s="65">
        <v>1038</v>
      </c>
      <c r="H135" s="65">
        <v>719</v>
      </c>
      <c r="I135" s="66">
        <v>319</v>
      </c>
      <c r="J135" s="66">
        <v>739</v>
      </c>
      <c r="K135" s="65">
        <v>893</v>
      </c>
      <c r="L135" s="65">
        <v>-154</v>
      </c>
    </row>
    <row r="136" spans="3:12" ht="16.5" thickBot="1" x14ac:dyDescent="0.3">
      <c r="C136" s="67" t="s">
        <v>175</v>
      </c>
      <c r="D136" s="68">
        <v>344</v>
      </c>
      <c r="E136" s="68">
        <v>231</v>
      </c>
      <c r="F136" s="69">
        <v>113</v>
      </c>
      <c r="G136" s="68">
        <v>464</v>
      </c>
      <c r="H136" s="68">
        <v>254</v>
      </c>
      <c r="I136" s="69">
        <v>210</v>
      </c>
      <c r="J136" s="69">
        <v>304</v>
      </c>
      <c r="K136" s="68">
        <v>259</v>
      </c>
      <c r="L136" s="68">
        <v>45</v>
      </c>
    </row>
    <row r="137" spans="3:12" ht="16.5" thickBot="1" x14ac:dyDescent="0.3">
      <c r="C137" s="70" t="s">
        <v>177</v>
      </c>
      <c r="D137" s="65">
        <v>151</v>
      </c>
      <c r="E137" s="65">
        <v>140</v>
      </c>
      <c r="F137" s="66">
        <v>11</v>
      </c>
      <c r="G137" s="65">
        <v>340</v>
      </c>
      <c r="H137" s="65">
        <v>121</v>
      </c>
      <c r="I137" s="66">
        <v>219</v>
      </c>
      <c r="J137" s="66">
        <v>279</v>
      </c>
      <c r="K137" s="65">
        <v>146</v>
      </c>
      <c r="L137" s="65">
        <v>133</v>
      </c>
    </row>
    <row r="138" spans="3:12" ht="16.5" thickBot="1" x14ac:dyDescent="0.3">
      <c r="C138" s="62" t="s">
        <v>178</v>
      </c>
      <c r="D138" s="68">
        <v>70</v>
      </c>
      <c r="E138" s="68">
        <v>75</v>
      </c>
      <c r="F138" s="69">
        <v>-5</v>
      </c>
      <c r="G138" s="68">
        <v>323</v>
      </c>
      <c r="H138" s="68">
        <v>167</v>
      </c>
      <c r="I138" s="69">
        <v>156</v>
      </c>
      <c r="J138" s="69">
        <v>226</v>
      </c>
      <c r="K138" s="68">
        <v>166</v>
      </c>
      <c r="L138" s="68">
        <v>60</v>
      </c>
    </row>
    <row r="139" spans="3:12" ht="16.5" thickBot="1" x14ac:dyDescent="0.3">
      <c r="C139" s="64" t="s">
        <v>176</v>
      </c>
      <c r="D139" s="65">
        <v>207</v>
      </c>
      <c r="E139" s="65">
        <v>69</v>
      </c>
      <c r="F139" s="66">
        <v>138</v>
      </c>
      <c r="G139" s="65">
        <v>367</v>
      </c>
      <c r="H139" s="65">
        <v>126</v>
      </c>
      <c r="I139" s="66">
        <v>241</v>
      </c>
      <c r="J139" s="66">
        <v>253</v>
      </c>
      <c r="K139" s="65">
        <v>127</v>
      </c>
      <c r="L139" s="65">
        <v>126</v>
      </c>
    </row>
    <row r="140" spans="3:12" ht="16.5" thickBot="1" x14ac:dyDescent="0.3">
      <c r="C140" s="67" t="s">
        <v>182</v>
      </c>
      <c r="D140" s="68">
        <v>288</v>
      </c>
      <c r="E140" s="68">
        <v>132</v>
      </c>
      <c r="F140" s="69">
        <v>156</v>
      </c>
      <c r="G140" s="68">
        <v>221</v>
      </c>
      <c r="H140" s="68">
        <v>98</v>
      </c>
      <c r="I140" s="69">
        <v>123</v>
      </c>
      <c r="J140" s="69">
        <v>254</v>
      </c>
      <c r="K140" s="68">
        <v>120</v>
      </c>
      <c r="L140" s="68">
        <v>134</v>
      </c>
    </row>
    <row r="141" spans="3:12" ht="16.5" thickBot="1" x14ac:dyDescent="0.3">
      <c r="C141" s="70" t="s">
        <v>179</v>
      </c>
      <c r="D141" s="65">
        <v>204</v>
      </c>
      <c r="E141" s="65">
        <v>160</v>
      </c>
      <c r="F141" s="66">
        <v>44</v>
      </c>
      <c r="G141" s="65">
        <v>238</v>
      </c>
      <c r="H141" s="65">
        <v>143</v>
      </c>
      <c r="I141" s="66">
        <v>95</v>
      </c>
      <c r="J141" s="66">
        <v>180</v>
      </c>
      <c r="K141" s="65">
        <v>170</v>
      </c>
      <c r="L141" s="65">
        <v>10</v>
      </c>
    </row>
    <row r="142" spans="3:12" ht="16.5" thickBot="1" x14ac:dyDescent="0.3">
      <c r="C142" s="62" t="s">
        <v>180</v>
      </c>
      <c r="D142" s="68">
        <v>193</v>
      </c>
      <c r="E142" s="68">
        <v>140</v>
      </c>
      <c r="F142" s="69">
        <v>53</v>
      </c>
      <c r="G142" s="68">
        <v>219</v>
      </c>
      <c r="H142" s="68">
        <v>113</v>
      </c>
      <c r="I142" s="69">
        <v>106</v>
      </c>
      <c r="J142" s="69">
        <v>179</v>
      </c>
      <c r="K142" s="68">
        <v>139</v>
      </c>
      <c r="L142" s="68">
        <v>40</v>
      </c>
    </row>
    <row r="143" spans="3:12" ht="16.5" thickBot="1" x14ac:dyDescent="0.3">
      <c r="C143" s="64" t="s">
        <v>308</v>
      </c>
      <c r="D143" s="65">
        <v>237</v>
      </c>
      <c r="E143" s="65">
        <v>310</v>
      </c>
      <c r="F143" s="66">
        <v>-73</v>
      </c>
      <c r="G143" s="65">
        <v>151</v>
      </c>
      <c r="H143" s="65">
        <v>138</v>
      </c>
      <c r="I143" s="66">
        <v>13</v>
      </c>
      <c r="J143" s="66">
        <v>124</v>
      </c>
      <c r="K143" s="65">
        <v>161</v>
      </c>
      <c r="L143" s="65">
        <v>-37</v>
      </c>
    </row>
    <row r="144" spans="3:12" ht="16.5" thickBot="1" x14ac:dyDescent="0.3">
      <c r="C144" s="67" t="s">
        <v>181</v>
      </c>
      <c r="D144" s="68">
        <v>72</v>
      </c>
      <c r="E144" s="68">
        <v>90</v>
      </c>
      <c r="F144" s="69">
        <v>-18</v>
      </c>
      <c r="G144" s="71">
        <v>244</v>
      </c>
      <c r="H144" s="71">
        <v>95</v>
      </c>
      <c r="I144" s="69">
        <v>149</v>
      </c>
      <c r="J144" s="69">
        <v>171</v>
      </c>
      <c r="K144" s="71">
        <v>96</v>
      </c>
      <c r="L144" s="68">
        <v>75</v>
      </c>
    </row>
    <row r="145" spans="3:12" ht="16.5" thickBot="1" x14ac:dyDescent="0.3">
      <c r="C145" s="72" t="s">
        <v>134</v>
      </c>
      <c r="D145" s="73">
        <v>4692</v>
      </c>
      <c r="E145" s="74">
        <v>4279</v>
      </c>
      <c r="F145" s="75">
        <v>413</v>
      </c>
      <c r="G145" s="76">
        <v>6386</v>
      </c>
      <c r="H145" s="76">
        <v>3687</v>
      </c>
      <c r="I145" s="77">
        <v>2699</v>
      </c>
      <c r="J145" s="77">
        <v>5073</v>
      </c>
      <c r="K145" s="78">
        <v>4030</v>
      </c>
      <c r="L145" s="79">
        <v>1043</v>
      </c>
    </row>
    <row r="146" spans="3:12" ht="31.5" customHeight="1" x14ac:dyDescent="0.25">
      <c r="C146" s="137" t="s">
        <v>184</v>
      </c>
      <c r="D146" s="137"/>
      <c r="E146" s="137"/>
      <c r="F146" s="137"/>
      <c r="G146" s="137"/>
      <c r="H146" s="137"/>
      <c r="I146" s="137"/>
      <c r="J146" s="137"/>
      <c r="K146" s="137"/>
      <c r="L146" s="137"/>
    </row>
  </sheetData>
  <mergeCells count="51">
    <mergeCell ref="C3:U3"/>
    <mergeCell ref="C4:C6"/>
    <mergeCell ref="D4:I4"/>
    <mergeCell ref="J4:O4"/>
    <mergeCell ref="P4:U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C19:U19"/>
    <mergeCell ref="C23:L23"/>
    <mergeCell ref="C24:C25"/>
    <mergeCell ref="D24:F24"/>
    <mergeCell ref="G24:I24"/>
    <mergeCell ref="J24:L24"/>
    <mergeCell ref="C31:L31"/>
    <mergeCell ref="C35:L35"/>
    <mergeCell ref="C36:C37"/>
    <mergeCell ref="D36:F36"/>
    <mergeCell ref="G36:I36"/>
    <mergeCell ref="J36:L36"/>
    <mergeCell ref="C46:L46"/>
    <mergeCell ref="C50:L50"/>
    <mergeCell ref="C51:C52"/>
    <mergeCell ref="D51:F51"/>
    <mergeCell ref="G51:I51"/>
    <mergeCell ref="J51:L51"/>
    <mergeCell ref="C65:L65"/>
    <mergeCell ref="C69:L69"/>
    <mergeCell ref="C70:C71"/>
    <mergeCell ref="D70:F70"/>
    <mergeCell ref="G70:I70"/>
    <mergeCell ref="J70:L70"/>
    <mergeCell ref="C146:L146"/>
    <mergeCell ref="C84:L84"/>
    <mergeCell ref="C89:L89"/>
    <mergeCell ref="C90:C91"/>
    <mergeCell ref="D90:F90"/>
    <mergeCell ref="G90:I90"/>
    <mergeCell ref="J90:L90"/>
    <mergeCell ref="C127:L127"/>
    <mergeCell ref="C131:L131"/>
    <mergeCell ref="C132:C133"/>
    <mergeCell ref="D132:F132"/>
    <mergeCell ref="G132:I132"/>
    <mergeCell ref="J132:L13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1"/>
  <sheetViews>
    <sheetView workbookViewId="0"/>
  </sheetViews>
  <sheetFormatPr defaultRowHeight="15" x14ac:dyDescent="0.25"/>
  <cols>
    <col min="2" max="2" width="49.7109375" customWidth="1"/>
    <col min="3" max="3" width="19.5703125" bestFit="1" customWidth="1"/>
    <col min="4" max="5" width="14.7109375" bestFit="1" customWidth="1"/>
    <col min="6" max="6" width="11.85546875" bestFit="1" customWidth="1"/>
  </cols>
  <sheetData>
    <row r="1" spans="1:6" x14ac:dyDescent="0.25">
      <c r="A1" s="3"/>
    </row>
    <row r="2" spans="1:6" x14ac:dyDescent="0.25">
      <c r="B2" s="6"/>
      <c r="C2" s="6"/>
    </row>
    <row r="3" spans="1:6" s="3" customFormat="1" ht="30.95" customHeight="1" x14ac:dyDescent="0.25">
      <c r="B3" s="151" t="s">
        <v>212</v>
      </c>
      <c r="C3" s="151"/>
      <c r="D3" s="151"/>
      <c r="E3" s="151"/>
    </row>
    <row r="4" spans="1:6" s="3" customFormat="1" ht="18.95" customHeight="1" x14ac:dyDescent="0.25">
      <c r="B4" s="104" t="s">
        <v>0</v>
      </c>
      <c r="C4" s="105" t="s">
        <v>213</v>
      </c>
      <c r="D4" s="105" t="s">
        <v>214</v>
      </c>
      <c r="E4" s="105" t="s">
        <v>215</v>
      </c>
      <c r="F4" s="4"/>
    </row>
    <row r="5" spans="1:6" s="3" customFormat="1" x14ac:dyDescent="0.25">
      <c r="B5" s="114" t="s">
        <v>1</v>
      </c>
      <c r="C5" s="115">
        <f>SUM(C6:C9)</f>
        <v>17741</v>
      </c>
      <c r="D5" s="115">
        <f t="shared" ref="D5:E5" si="0">SUM(D6:D9)</f>
        <v>8201</v>
      </c>
      <c r="E5" s="115">
        <f t="shared" si="0"/>
        <v>7400</v>
      </c>
      <c r="F5" s="6"/>
    </row>
    <row r="6" spans="1:6" s="3" customFormat="1" x14ac:dyDescent="0.25">
      <c r="B6" s="107" t="s">
        <v>216</v>
      </c>
      <c r="C6" s="108">
        <v>88</v>
      </c>
      <c r="D6" s="108">
        <v>85</v>
      </c>
      <c r="E6" s="108">
        <v>47</v>
      </c>
      <c r="F6" s="5"/>
    </row>
    <row r="7" spans="1:6" s="3" customFormat="1" x14ac:dyDescent="0.25">
      <c r="B7" s="109" t="s">
        <v>217</v>
      </c>
      <c r="C7" s="110">
        <v>405</v>
      </c>
      <c r="D7" s="110">
        <v>723</v>
      </c>
      <c r="E7" s="110">
        <v>806</v>
      </c>
      <c r="F7" s="5"/>
    </row>
    <row r="8" spans="1:6" s="3" customFormat="1" x14ac:dyDescent="0.25">
      <c r="B8" s="107" t="s">
        <v>218</v>
      </c>
      <c r="C8" s="108">
        <v>1440</v>
      </c>
      <c r="D8" s="108">
        <v>2151</v>
      </c>
      <c r="E8" s="108">
        <v>1641</v>
      </c>
      <c r="F8" s="5"/>
    </row>
    <row r="9" spans="1:6" s="3" customFormat="1" x14ac:dyDescent="0.25">
      <c r="B9" s="109" t="s">
        <v>219</v>
      </c>
      <c r="C9" s="110">
        <v>15808</v>
      </c>
      <c r="D9" s="110">
        <v>5242</v>
      </c>
      <c r="E9" s="110">
        <v>4906</v>
      </c>
      <c r="F9" s="5"/>
    </row>
    <row r="10" spans="1:6" s="3" customFormat="1" ht="36" customHeight="1" x14ac:dyDescent="0.25">
      <c r="B10" s="150" t="s">
        <v>220</v>
      </c>
      <c r="C10" s="150"/>
      <c r="D10" s="150"/>
      <c r="E10" s="150"/>
      <c r="F10" s="5"/>
    </row>
    <row r="11" spans="1:6" s="3" customFormat="1" ht="15.6" customHeight="1" x14ac:dyDescent="0.25">
      <c r="B11" s="156" t="s">
        <v>79</v>
      </c>
      <c r="C11" s="157"/>
      <c r="D11" s="157"/>
      <c r="E11" s="157"/>
    </row>
    <row r="12" spans="1:6" s="3" customFormat="1" ht="15.6" customHeight="1" x14ac:dyDescent="0.25">
      <c r="B12" s="49"/>
      <c r="C12" s="49"/>
      <c r="D12" s="49"/>
      <c r="E12" s="49"/>
    </row>
    <row r="13" spans="1:6" s="3" customFormat="1" ht="15.6" customHeight="1" x14ac:dyDescent="0.25">
      <c r="B13" s="49"/>
      <c r="C13" s="49"/>
      <c r="D13" s="49"/>
      <c r="E13" s="49"/>
    </row>
    <row r="14" spans="1:6" s="3" customFormat="1" x14ac:dyDescent="0.25"/>
    <row r="15" spans="1:6" s="3" customFormat="1" ht="30" customHeight="1" x14ac:dyDescent="0.25">
      <c r="B15" s="165" t="s">
        <v>286</v>
      </c>
      <c r="C15" s="151"/>
      <c r="D15" s="151"/>
      <c r="E15" s="151"/>
      <c r="F15" s="158"/>
    </row>
    <row r="16" spans="1:6" s="3" customFormat="1" ht="15.75" customHeight="1" x14ac:dyDescent="0.25">
      <c r="B16" s="152" t="s">
        <v>287</v>
      </c>
      <c r="C16" s="154" t="s">
        <v>288</v>
      </c>
      <c r="D16" s="166" t="s">
        <v>289</v>
      </c>
      <c r="E16" s="167"/>
      <c r="F16" s="168"/>
    </row>
    <row r="17" spans="2:6" s="3" customFormat="1" x14ac:dyDescent="0.25">
      <c r="B17" s="153"/>
      <c r="C17" s="155"/>
      <c r="D17" s="103" t="s">
        <v>213</v>
      </c>
      <c r="E17" s="103" t="s">
        <v>214</v>
      </c>
      <c r="F17" s="103" t="s">
        <v>215</v>
      </c>
    </row>
    <row r="18" spans="2:6" s="3" customFormat="1" x14ac:dyDescent="0.25">
      <c r="B18" s="114" t="s">
        <v>1</v>
      </c>
      <c r="C18" s="114"/>
      <c r="D18" s="115">
        <f>SUM(D19:D31)</f>
        <v>17741</v>
      </c>
      <c r="E18" s="115">
        <f t="shared" ref="E18:F18" si="1">SUM(E19:E31)</f>
        <v>8201</v>
      </c>
      <c r="F18" s="115">
        <f t="shared" si="1"/>
        <v>7400</v>
      </c>
    </row>
    <row r="19" spans="2:6" s="3" customFormat="1" x14ac:dyDescent="0.25">
      <c r="B19" s="107" t="s">
        <v>290</v>
      </c>
      <c r="C19" s="108">
        <v>132</v>
      </c>
      <c r="D19" s="108">
        <v>301</v>
      </c>
      <c r="E19" s="108">
        <v>148</v>
      </c>
      <c r="F19" s="107">
        <v>174</v>
      </c>
    </row>
    <row r="20" spans="2:6" s="3" customFormat="1" x14ac:dyDescent="0.25">
      <c r="B20" s="109" t="s">
        <v>291</v>
      </c>
      <c r="C20" s="110">
        <v>166</v>
      </c>
      <c r="D20" s="110">
        <v>219</v>
      </c>
      <c r="E20" s="110">
        <v>83</v>
      </c>
      <c r="F20" s="109">
        <v>84</v>
      </c>
    </row>
    <row r="21" spans="2:6" s="3" customFormat="1" x14ac:dyDescent="0.25">
      <c r="B21" s="107" t="s">
        <v>292</v>
      </c>
      <c r="C21" s="108">
        <v>200</v>
      </c>
      <c r="D21" s="108">
        <v>356</v>
      </c>
      <c r="E21" s="108">
        <v>263</v>
      </c>
      <c r="F21" s="107">
        <v>298</v>
      </c>
    </row>
    <row r="22" spans="2:6" s="3" customFormat="1" x14ac:dyDescent="0.25">
      <c r="B22" s="109" t="s">
        <v>293</v>
      </c>
      <c r="C22" s="110">
        <v>209</v>
      </c>
      <c r="D22" s="110">
        <v>1300</v>
      </c>
      <c r="E22" s="110">
        <v>946</v>
      </c>
      <c r="F22" s="109">
        <v>849</v>
      </c>
    </row>
    <row r="23" spans="2:6" s="3" customFormat="1" x14ac:dyDescent="0.25">
      <c r="B23" s="107" t="s">
        <v>294</v>
      </c>
      <c r="C23" s="108">
        <v>273</v>
      </c>
      <c r="D23" s="108">
        <v>9667</v>
      </c>
      <c r="E23" s="108">
        <v>1753</v>
      </c>
      <c r="F23" s="107">
        <v>1480</v>
      </c>
    </row>
    <row r="24" spans="2:6" s="3" customFormat="1" x14ac:dyDescent="0.25">
      <c r="B24" s="109" t="s">
        <v>295</v>
      </c>
      <c r="C24" s="110">
        <v>274</v>
      </c>
      <c r="D24" s="110">
        <v>265</v>
      </c>
      <c r="E24" s="110">
        <v>90</v>
      </c>
      <c r="F24" s="109">
        <v>76</v>
      </c>
    </row>
    <row r="25" spans="2:6" s="3" customFormat="1" x14ac:dyDescent="0.25">
      <c r="B25" s="107" t="s">
        <v>296</v>
      </c>
      <c r="C25" s="108">
        <v>278</v>
      </c>
      <c r="D25" s="108">
        <v>558</v>
      </c>
      <c r="E25" s="108">
        <v>183</v>
      </c>
      <c r="F25" s="107">
        <v>615</v>
      </c>
    </row>
    <row r="26" spans="2:6" s="3" customFormat="1" x14ac:dyDescent="0.25">
      <c r="B26" s="109" t="s">
        <v>297</v>
      </c>
      <c r="C26" s="110">
        <v>279</v>
      </c>
      <c r="D26" s="110">
        <v>1811</v>
      </c>
      <c r="E26" s="110">
        <v>1663</v>
      </c>
      <c r="F26" s="109">
        <v>1213</v>
      </c>
    </row>
    <row r="27" spans="2:6" s="3" customFormat="1" x14ac:dyDescent="0.25">
      <c r="B27" s="107" t="s">
        <v>298</v>
      </c>
      <c r="C27" s="108">
        <v>280</v>
      </c>
      <c r="D27" s="108">
        <v>207</v>
      </c>
      <c r="E27" s="108">
        <v>75</v>
      </c>
      <c r="F27" s="107">
        <v>54</v>
      </c>
    </row>
    <row r="28" spans="2:6" s="3" customFormat="1" x14ac:dyDescent="0.25">
      <c r="B28" s="109" t="s">
        <v>299</v>
      </c>
      <c r="C28" s="110">
        <v>284</v>
      </c>
      <c r="D28" s="110">
        <v>170</v>
      </c>
      <c r="E28" s="110">
        <v>59</v>
      </c>
      <c r="F28" s="109">
        <v>83</v>
      </c>
    </row>
    <row r="29" spans="2:6" s="3" customFormat="1" x14ac:dyDescent="0.25">
      <c r="B29" s="107" t="s">
        <v>300</v>
      </c>
      <c r="C29" s="108">
        <v>286</v>
      </c>
      <c r="D29" s="108">
        <v>1069</v>
      </c>
      <c r="E29" s="108">
        <v>742</v>
      </c>
      <c r="F29" s="107">
        <v>809</v>
      </c>
    </row>
    <row r="30" spans="2:6" s="3" customFormat="1" x14ac:dyDescent="0.25">
      <c r="B30" s="109" t="s">
        <v>301</v>
      </c>
      <c r="C30" s="110">
        <v>312</v>
      </c>
      <c r="D30" s="110">
        <v>781</v>
      </c>
      <c r="E30" s="110">
        <v>21</v>
      </c>
      <c r="F30" s="109">
        <v>23</v>
      </c>
    </row>
    <row r="31" spans="2:6" s="3" customFormat="1" x14ac:dyDescent="0.25">
      <c r="B31" s="107" t="s">
        <v>302</v>
      </c>
      <c r="C31" s="108"/>
      <c r="D31" s="108">
        <v>1037</v>
      </c>
      <c r="E31" s="108">
        <v>2175</v>
      </c>
      <c r="F31" s="107">
        <v>1642</v>
      </c>
    </row>
    <row r="32" spans="2:6" s="3" customFormat="1" ht="32.25" customHeight="1" x14ac:dyDescent="0.25">
      <c r="B32" s="150" t="s">
        <v>220</v>
      </c>
      <c r="C32" s="150"/>
      <c r="D32" s="150"/>
      <c r="E32" s="150"/>
      <c r="F32" s="150"/>
    </row>
    <row r="33" spans="2:11" s="3" customFormat="1" x14ac:dyDescent="0.25"/>
    <row r="34" spans="2:11" s="3" customFormat="1" x14ac:dyDescent="0.25"/>
    <row r="35" spans="2:11" s="3" customFormat="1" x14ac:dyDescent="0.25"/>
    <row r="36" spans="2:11" s="3" customFormat="1" ht="29.45" customHeight="1" x14ac:dyDescent="0.25">
      <c r="B36" s="158" t="s">
        <v>221</v>
      </c>
      <c r="C36" s="159"/>
      <c r="D36" s="159"/>
      <c r="E36" s="159"/>
      <c r="F36" s="159"/>
      <c r="G36" s="159"/>
      <c r="H36" s="159"/>
      <c r="I36" s="159"/>
      <c r="J36" s="159"/>
      <c r="K36" s="160"/>
    </row>
    <row r="37" spans="2:11" s="3" customFormat="1" x14ac:dyDescent="0.25">
      <c r="B37" s="106" t="s">
        <v>4</v>
      </c>
      <c r="C37" s="161" t="s">
        <v>213</v>
      </c>
      <c r="D37" s="162"/>
      <c r="E37" s="163"/>
      <c r="F37" s="161" t="s">
        <v>214</v>
      </c>
      <c r="G37" s="162"/>
      <c r="H37" s="163"/>
      <c r="I37" s="161" t="s">
        <v>215</v>
      </c>
      <c r="J37" s="162"/>
      <c r="K37" s="163"/>
    </row>
    <row r="38" spans="2:11" s="3" customFormat="1" x14ac:dyDescent="0.25">
      <c r="B38" s="106"/>
      <c r="C38" s="111" t="s">
        <v>1</v>
      </c>
      <c r="D38" s="106" t="s">
        <v>2</v>
      </c>
      <c r="E38" s="112" t="s">
        <v>3</v>
      </c>
      <c r="F38" s="111" t="s">
        <v>1</v>
      </c>
      <c r="G38" s="106" t="s">
        <v>2</v>
      </c>
      <c r="H38" s="112" t="s">
        <v>3</v>
      </c>
      <c r="I38" s="111" t="s">
        <v>1</v>
      </c>
      <c r="J38" s="106" t="s">
        <v>2</v>
      </c>
      <c r="K38" s="112" t="s">
        <v>3</v>
      </c>
    </row>
    <row r="39" spans="2:11" s="3" customFormat="1" x14ac:dyDescent="0.25">
      <c r="B39" s="115" t="s">
        <v>4</v>
      </c>
      <c r="C39" s="116">
        <f>SUM(C40:C51)</f>
        <v>17741</v>
      </c>
      <c r="D39" s="117">
        <f>SUM(D40:D51)</f>
        <v>10278</v>
      </c>
      <c r="E39" s="118">
        <f t="shared" ref="E39:K39" si="2">SUM(E40:E51)</f>
        <v>7463</v>
      </c>
      <c r="F39" s="116">
        <f t="shared" si="2"/>
        <v>8199</v>
      </c>
      <c r="G39" s="117">
        <f t="shared" si="2"/>
        <v>4657</v>
      </c>
      <c r="H39" s="118">
        <f t="shared" si="2"/>
        <v>3542</v>
      </c>
      <c r="I39" s="116">
        <f t="shared" si="2"/>
        <v>7397</v>
      </c>
      <c r="J39" s="117">
        <f t="shared" si="2"/>
        <v>4254</v>
      </c>
      <c r="K39" s="118">
        <f t="shared" si="2"/>
        <v>3143</v>
      </c>
    </row>
    <row r="40" spans="2:11" s="3" customFormat="1" x14ac:dyDescent="0.25">
      <c r="B40" s="107" t="s">
        <v>87</v>
      </c>
      <c r="C40" s="108">
        <f>D40+E40</f>
        <v>86</v>
      </c>
      <c r="D40" s="108">
        <v>47</v>
      </c>
      <c r="E40" s="108">
        <v>39</v>
      </c>
      <c r="F40" s="107">
        <f>G40+H40</f>
        <v>48</v>
      </c>
      <c r="G40" s="108">
        <v>20</v>
      </c>
      <c r="H40" s="108">
        <v>28</v>
      </c>
      <c r="I40" s="108">
        <f>J40+K40</f>
        <v>47</v>
      </c>
      <c r="J40" s="107">
        <v>24</v>
      </c>
      <c r="K40" s="108">
        <v>23</v>
      </c>
    </row>
    <row r="41" spans="2:11" s="3" customFormat="1" x14ac:dyDescent="0.25">
      <c r="B41" s="109" t="s">
        <v>39</v>
      </c>
      <c r="C41" s="110">
        <f t="shared" ref="C41:C51" si="3">D41+E41</f>
        <v>448</v>
      </c>
      <c r="D41" s="110">
        <v>231</v>
      </c>
      <c r="E41" s="110">
        <v>217</v>
      </c>
      <c r="F41" s="109">
        <f t="shared" ref="F41:F51" si="4">G41+H41</f>
        <v>324</v>
      </c>
      <c r="G41" s="110">
        <v>184</v>
      </c>
      <c r="H41" s="110">
        <v>140</v>
      </c>
      <c r="I41" s="110">
        <f t="shared" ref="I41:I51" si="5">J41+K41</f>
        <v>359</v>
      </c>
      <c r="J41" s="109">
        <v>186</v>
      </c>
      <c r="K41" s="110">
        <v>173</v>
      </c>
    </row>
    <row r="42" spans="2:11" s="3" customFormat="1" x14ac:dyDescent="0.25">
      <c r="B42" s="107" t="s">
        <v>40</v>
      </c>
      <c r="C42" s="108">
        <f t="shared" si="3"/>
        <v>441</v>
      </c>
      <c r="D42" s="108">
        <v>220</v>
      </c>
      <c r="E42" s="108">
        <v>221</v>
      </c>
      <c r="F42" s="107">
        <f t="shared" si="4"/>
        <v>337</v>
      </c>
      <c r="G42" s="108">
        <v>156</v>
      </c>
      <c r="H42" s="108">
        <v>181</v>
      </c>
      <c r="I42" s="108">
        <f t="shared" si="5"/>
        <v>347</v>
      </c>
      <c r="J42" s="107">
        <v>165</v>
      </c>
      <c r="K42" s="108">
        <v>182</v>
      </c>
    </row>
    <row r="43" spans="2:11" s="3" customFormat="1" x14ac:dyDescent="0.25">
      <c r="B43" s="109" t="s">
        <v>42</v>
      </c>
      <c r="C43" s="110">
        <f t="shared" si="3"/>
        <v>238</v>
      </c>
      <c r="D43" s="110">
        <v>147</v>
      </c>
      <c r="E43" s="110">
        <v>91</v>
      </c>
      <c r="F43" s="109">
        <f t="shared" si="4"/>
        <v>148</v>
      </c>
      <c r="G43" s="110">
        <v>107</v>
      </c>
      <c r="H43" s="110">
        <v>41</v>
      </c>
      <c r="I43" s="110">
        <f t="shared" si="5"/>
        <v>111</v>
      </c>
      <c r="J43" s="109">
        <v>80</v>
      </c>
      <c r="K43" s="110">
        <v>31</v>
      </c>
    </row>
    <row r="44" spans="2:11" s="3" customFormat="1" x14ac:dyDescent="0.25">
      <c r="B44" s="107" t="s">
        <v>43</v>
      </c>
      <c r="C44" s="108">
        <f t="shared" si="3"/>
        <v>512</v>
      </c>
      <c r="D44" s="108">
        <v>336</v>
      </c>
      <c r="E44" s="108">
        <v>176</v>
      </c>
      <c r="F44" s="107">
        <f t="shared" si="4"/>
        <v>370</v>
      </c>
      <c r="G44" s="108">
        <v>237</v>
      </c>
      <c r="H44" s="108">
        <v>133</v>
      </c>
      <c r="I44" s="108">
        <f t="shared" si="5"/>
        <v>311</v>
      </c>
      <c r="J44" s="107">
        <v>202</v>
      </c>
      <c r="K44" s="108">
        <v>109</v>
      </c>
    </row>
    <row r="45" spans="2:11" s="3" customFormat="1" x14ac:dyDescent="0.25">
      <c r="B45" s="109" t="s">
        <v>84</v>
      </c>
      <c r="C45" s="110">
        <f t="shared" si="3"/>
        <v>100</v>
      </c>
      <c r="D45" s="110">
        <v>57</v>
      </c>
      <c r="E45" s="110">
        <v>43</v>
      </c>
      <c r="F45" s="109">
        <f t="shared" si="4"/>
        <v>134</v>
      </c>
      <c r="G45" s="110">
        <v>77</v>
      </c>
      <c r="H45" s="110">
        <v>57</v>
      </c>
      <c r="I45" s="110">
        <f t="shared" si="5"/>
        <v>152</v>
      </c>
      <c r="J45" s="109">
        <v>83</v>
      </c>
      <c r="K45" s="110">
        <v>69</v>
      </c>
    </row>
    <row r="46" spans="2:11" s="3" customFormat="1" x14ac:dyDescent="0.25">
      <c r="B46" s="107" t="s">
        <v>85</v>
      </c>
      <c r="C46" s="108">
        <f t="shared" si="3"/>
        <v>2573</v>
      </c>
      <c r="D46" s="108">
        <v>1429</v>
      </c>
      <c r="E46" s="108">
        <v>1144</v>
      </c>
      <c r="F46" s="107">
        <f t="shared" si="4"/>
        <v>1923</v>
      </c>
      <c r="G46" s="108">
        <v>1098</v>
      </c>
      <c r="H46" s="108">
        <v>825</v>
      </c>
      <c r="I46" s="108">
        <f t="shared" si="5"/>
        <v>1936</v>
      </c>
      <c r="J46" s="107">
        <v>1160</v>
      </c>
      <c r="K46" s="108">
        <v>776</v>
      </c>
    </row>
    <row r="47" spans="2:11" s="3" customFormat="1" x14ac:dyDescent="0.25">
      <c r="B47" s="109" t="s">
        <v>51</v>
      </c>
      <c r="C47" s="110">
        <f t="shared" si="3"/>
        <v>165</v>
      </c>
      <c r="D47" s="110">
        <v>89</v>
      </c>
      <c r="E47" s="110">
        <v>76</v>
      </c>
      <c r="F47" s="109">
        <f t="shared" si="4"/>
        <v>175</v>
      </c>
      <c r="G47" s="110">
        <v>85</v>
      </c>
      <c r="H47" s="110">
        <v>90</v>
      </c>
      <c r="I47" s="110">
        <f t="shared" si="5"/>
        <v>131</v>
      </c>
      <c r="J47" s="109">
        <v>62</v>
      </c>
      <c r="K47" s="110">
        <v>69</v>
      </c>
    </row>
    <row r="48" spans="2:11" s="3" customFormat="1" x14ac:dyDescent="0.25">
      <c r="B48" s="107" t="s">
        <v>52</v>
      </c>
      <c r="C48" s="108">
        <f t="shared" si="3"/>
        <v>183</v>
      </c>
      <c r="D48" s="108">
        <v>114</v>
      </c>
      <c r="E48" s="108">
        <v>69</v>
      </c>
      <c r="F48" s="107">
        <f t="shared" si="4"/>
        <v>116</v>
      </c>
      <c r="G48" s="108">
        <v>69</v>
      </c>
      <c r="H48" s="108">
        <v>47</v>
      </c>
      <c r="I48" s="108">
        <f t="shared" si="5"/>
        <v>94</v>
      </c>
      <c r="J48" s="107">
        <v>49</v>
      </c>
      <c r="K48" s="108">
        <v>45</v>
      </c>
    </row>
    <row r="49" spans="2:11" s="3" customFormat="1" x14ac:dyDescent="0.25">
      <c r="B49" s="109" t="s">
        <v>55</v>
      </c>
      <c r="C49" s="110">
        <f t="shared" si="3"/>
        <v>319</v>
      </c>
      <c r="D49" s="110">
        <v>186</v>
      </c>
      <c r="E49" s="110">
        <v>133</v>
      </c>
      <c r="F49" s="109">
        <f t="shared" si="4"/>
        <v>142</v>
      </c>
      <c r="G49" s="110">
        <v>70</v>
      </c>
      <c r="H49" s="110">
        <v>72</v>
      </c>
      <c r="I49" s="110">
        <f t="shared" si="5"/>
        <v>107</v>
      </c>
      <c r="J49" s="109">
        <v>57</v>
      </c>
      <c r="K49" s="110">
        <v>50</v>
      </c>
    </row>
    <row r="50" spans="2:11" s="3" customFormat="1" x14ac:dyDescent="0.25">
      <c r="B50" s="107" t="s">
        <v>56</v>
      </c>
      <c r="C50" s="108">
        <f t="shared" si="3"/>
        <v>9723</v>
      </c>
      <c r="D50" s="108">
        <v>5069</v>
      </c>
      <c r="E50" s="108">
        <v>4654</v>
      </c>
      <c r="F50" s="107">
        <f t="shared" si="4"/>
        <v>3335</v>
      </c>
      <c r="G50" s="108">
        <v>1739</v>
      </c>
      <c r="H50" s="108">
        <v>1596</v>
      </c>
      <c r="I50" s="108">
        <f t="shared" si="5"/>
        <v>2578</v>
      </c>
      <c r="J50" s="107">
        <v>1340</v>
      </c>
      <c r="K50" s="108">
        <v>1238</v>
      </c>
    </row>
    <row r="51" spans="2:11" s="3" customFormat="1" ht="29.45" customHeight="1" x14ac:dyDescent="0.25">
      <c r="B51" s="109" t="s">
        <v>222</v>
      </c>
      <c r="C51" s="110">
        <f t="shared" si="3"/>
        <v>2953</v>
      </c>
      <c r="D51" s="110">
        <v>2353</v>
      </c>
      <c r="E51" s="110">
        <v>600</v>
      </c>
      <c r="F51" s="109">
        <f t="shared" si="4"/>
        <v>1147</v>
      </c>
      <c r="G51" s="110">
        <v>815</v>
      </c>
      <c r="H51" s="110">
        <v>332</v>
      </c>
      <c r="I51" s="110">
        <f t="shared" si="5"/>
        <v>1224</v>
      </c>
      <c r="J51" s="109">
        <v>846</v>
      </c>
      <c r="K51" s="110">
        <v>378</v>
      </c>
    </row>
    <row r="52" spans="2:11" s="3" customFormat="1" x14ac:dyDescent="0.25">
      <c r="B52" s="164" t="s">
        <v>220</v>
      </c>
      <c r="C52" s="164"/>
      <c r="D52" s="164"/>
      <c r="E52" s="164"/>
      <c r="F52" s="164"/>
      <c r="G52" s="164"/>
      <c r="H52" s="164"/>
      <c r="I52" s="164"/>
      <c r="J52" s="164"/>
      <c r="K52" s="164"/>
    </row>
    <row r="53" spans="2:11" s="3" customFormat="1" x14ac:dyDescent="0.25">
      <c r="B53" s="3" t="s">
        <v>223</v>
      </c>
      <c r="C53"/>
      <c r="D53"/>
      <c r="E53"/>
      <c r="F53"/>
      <c r="G53"/>
      <c r="H53"/>
      <c r="I53"/>
      <c r="J53"/>
      <c r="K53"/>
    </row>
    <row r="54" spans="2:11" s="3" customFormat="1" x14ac:dyDescent="0.25">
      <c r="B54" s="2"/>
      <c r="C54" s="2"/>
      <c r="D54" s="2"/>
      <c r="E54" s="2"/>
      <c r="F54" s="2"/>
    </row>
    <row r="55" spans="2:11" s="3" customFormat="1" ht="28.5" customHeight="1" x14ac:dyDescent="0.25">
      <c r="B55" s="151" t="s">
        <v>224</v>
      </c>
      <c r="C55" s="151"/>
      <c r="D55" s="151"/>
      <c r="E55" s="151"/>
      <c r="F55" s="2"/>
    </row>
    <row r="56" spans="2:11" s="3" customFormat="1" x14ac:dyDescent="0.25">
      <c r="B56" s="104" t="s">
        <v>90</v>
      </c>
      <c r="C56" s="105" t="s">
        <v>213</v>
      </c>
      <c r="D56" s="105" t="s">
        <v>214</v>
      </c>
      <c r="E56" s="105" t="s">
        <v>215</v>
      </c>
      <c r="F56" s="2"/>
    </row>
    <row r="57" spans="2:11" s="3" customFormat="1" x14ac:dyDescent="0.25">
      <c r="B57" s="114" t="s">
        <v>1</v>
      </c>
      <c r="C57" s="115">
        <f>SUM(C58:C63)</f>
        <v>17741</v>
      </c>
      <c r="D57" s="115">
        <f t="shared" ref="D57:E57" si="6">SUM(D58:D63)</f>
        <v>8201</v>
      </c>
      <c r="E57" s="115">
        <f t="shared" si="6"/>
        <v>7400</v>
      </c>
      <c r="F57" s="2"/>
    </row>
    <row r="58" spans="2:11" s="3" customFormat="1" x14ac:dyDescent="0.25">
      <c r="B58" s="107" t="s">
        <v>225</v>
      </c>
      <c r="C58" s="108">
        <v>3557</v>
      </c>
      <c r="D58" s="108">
        <v>1187</v>
      </c>
      <c r="E58" s="108">
        <v>1283</v>
      </c>
      <c r="F58" s="2"/>
    </row>
    <row r="59" spans="2:11" s="3" customFormat="1" x14ac:dyDescent="0.25">
      <c r="B59" s="109" t="s">
        <v>226</v>
      </c>
      <c r="C59" s="110">
        <v>4174</v>
      </c>
      <c r="D59" s="110">
        <v>2059</v>
      </c>
      <c r="E59" s="110">
        <v>1734</v>
      </c>
      <c r="F59" s="2"/>
    </row>
    <row r="60" spans="2:11" s="3" customFormat="1" x14ac:dyDescent="0.25">
      <c r="B60" s="107" t="s">
        <v>227</v>
      </c>
      <c r="C60" s="108">
        <v>6534</v>
      </c>
      <c r="D60" s="108">
        <v>3370</v>
      </c>
      <c r="E60" s="108">
        <v>3009</v>
      </c>
      <c r="F60" s="2"/>
    </row>
    <row r="61" spans="2:11" s="3" customFormat="1" x14ac:dyDescent="0.25">
      <c r="B61" s="109" t="s">
        <v>228</v>
      </c>
      <c r="C61" s="110">
        <v>3096</v>
      </c>
      <c r="D61" s="110">
        <v>1395</v>
      </c>
      <c r="E61" s="110">
        <v>1214</v>
      </c>
      <c r="F61" s="2"/>
    </row>
    <row r="62" spans="2:11" s="3" customFormat="1" x14ac:dyDescent="0.25">
      <c r="B62" s="107" t="s">
        <v>229</v>
      </c>
      <c r="C62" s="108">
        <v>309</v>
      </c>
      <c r="D62" s="108">
        <v>127</v>
      </c>
      <c r="E62" s="108">
        <v>125</v>
      </c>
      <c r="F62" s="2"/>
    </row>
    <row r="63" spans="2:11" s="3" customFormat="1" ht="17.25" customHeight="1" x14ac:dyDescent="0.25">
      <c r="B63" s="109" t="s">
        <v>230</v>
      </c>
      <c r="C63" s="110">
        <v>71</v>
      </c>
      <c r="D63" s="110">
        <v>63</v>
      </c>
      <c r="E63" s="110">
        <v>35</v>
      </c>
      <c r="F63" s="2"/>
    </row>
    <row r="64" spans="2:11" s="3" customFormat="1" x14ac:dyDescent="0.25">
      <c r="B64" s="150" t="s">
        <v>220</v>
      </c>
      <c r="C64" s="150"/>
      <c r="D64" s="150"/>
      <c r="E64" s="150"/>
      <c r="F64" s="2"/>
    </row>
    <row r="65" spans="2:6" s="3" customFormat="1" x14ac:dyDescent="0.25">
      <c r="B65" s="49"/>
      <c r="C65" s="49"/>
      <c r="D65" s="49"/>
      <c r="E65" s="49"/>
      <c r="F65" s="2"/>
    </row>
    <row r="66" spans="2:6" s="3" customFormat="1" x14ac:dyDescent="0.25">
      <c r="B66" s="2"/>
      <c r="C66" s="2"/>
      <c r="D66" s="2"/>
      <c r="E66" s="2"/>
      <c r="F66" s="2"/>
    </row>
    <row r="67" spans="2:6" s="3" customFormat="1" ht="47.1" customHeight="1" x14ac:dyDescent="0.25">
      <c r="B67" s="151" t="s">
        <v>231</v>
      </c>
      <c r="C67" s="151"/>
      <c r="D67" s="151"/>
      <c r="E67" s="151"/>
    </row>
    <row r="68" spans="2:6" s="3" customFormat="1" ht="37.5" customHeight="1" x14ac:dyDescent="0.25">
      <c r="B68" s="113" t="s">
        <v>89</v>
      </c>
      <c r="C68" s="105" t="s">
        <v>213</v>
      </c>
      <c r="D68" s="105" t="s">
        <v>214</v>
      </c>
      <c r="E68" s="105" t="s">
        <v>215</v>
      </c>
      <c r="F68" s="4"/>
    </row>
    <row r="69" spans="2:6" s="3" customFormat="1" ht="21.75" customHeight="1" x14ac:dyDescent="0.25">
      <c r="B69" s="114" t="s">
        <v>57</v>
      </c>
      <c r="C69" s="115">
        <f>C70+C78+C88+C93+C97+C102</f>
        <v>17741</v>
      </c>
      <c r="D69" s="115">
        <f t="shared" ref="D69:E69" si="7">D70+D78+D88+D93+D97+D102</f>
        <v>8201</v>
      </c>
      <c r="E69" s="115">
        <f t="shared" si="7"/>
        <v>7400</v>
      </c>
      <c r="F69" s="6"/>
    </row>
    <row r="70" spans="2:6" s="3" customFormat="1" x14ac:dyDescent="0.25">
      <c r="B70" s="107" t="s">
        <v>6</v>
      </c>
      <c r="C70" s="108">
        <f>SUM(C71:C77)</f>
        <v>8016</v>
      </c>
      <c r="D70" s="108">
        <f t="shared" ref="D70:E70" si="8">SUM(D71:D77)</f>
        <v>2659</v>
      </c>
      <c r="E70" s="108">
        <f t="shared" si="8"/>
        <v>1645</v>
      </c>
      <c r="F70" s="5"/>
    </row>
    <row r="71" spans="2:6" s="3" customFormat="1" x14ac:dyDescent="0.25">
      <c r="B71" s="109" t="s">
        <v>232</v>
      </c>
      <c r="C71" s="110">
        <v>106</v>
      </c>
      <c r="D71" s="110">
        <v>80</v>
      </c>
      <c r="E71" s="110">
        <v>43</v>
      </c>
      <c r="F71" s="5"/>
    </row>
    <row r="72" spans="2:6" s="3" customFormat="1" x14ac:dyDescent="0.25">
      <c r="B72" s="107" t="s">
        <v>233</v>
      </c>
      <c r="C72" s="108">
        <v>17</v>
      </c>
      <c r="D72" s="108">
        <v>16</v>
      </c>
      <c r="E72" s="108">
        <v>26</v>
      </c>
      <c r="F72" s="5"/>
    </row>
    <row r="73" spans="2:6" s="3" customFormat="1" x14ac:dyDescent="0.25">
      <c r="B73" s="109" t="s">
        <v>234</v>
      </c>
      <c r="C73" s="110">
        <v>2840</v>
      </c>
      <c r="D73" s="110">
        <v>1124</v>
      </c>
      <c r="E73" s="110">
        <v>250</v>
      </c>
      <c r="F73" s="5"/>
    </row>
    <row r="74" spans="2:6" s="3" customFormat="1" x14ac:dyDescent="0.25">
      <c r="B74" s="107" t="s">
        <v>235</v>
      </c>
      <c r="C74" s="108">
        <v>4921</v>
      </c>
      <c r="D74" s="108">
        <v>1345</v>
      </c>
      <c r="E74" s="108">
        <v>1267</v>
      </c>
      <c r="F74" s="5"/>
    </row>
    <row r="75" spans="2:6" s="3" customFormat="1" x14ac:dyDescent="0.25">
      <c r="B75" s="109" t="s">
        <v>236</v>
      </c>
      <c r="C75" s="110">
        <v>95</v>
      </c>
      <c r="D75" s="110">
        <v>80</v>
      </c>
      <c r="E75" s="110">
        <v>53</v>
      </c>
      <c r="F75" s="5"/>
    </row>
    <row r="76" spans="2:6" s="3" customFormat="1" x14ac:dyDescent="0.25">
      <c r="B76" s="107" t="s">
        <v>237</v>
      </c>
      <c r="C76" s="108">
        <v>20</v>
      </c>
      <c r="D76" s="108">
        <v>5</v>
      </c>
      <c r="E76" s="108">
        <v>5</v>
      </c>
      <c r="F76" s="5"/>
    </row>
    <row r="77" spans="2:6" s="3" customFormat="1" x14ac:dyDescent="0.25">
      <c r="B77" s="109" t="s">
        <v>238</v>
      </c>
      <c r="C77" s="110">
        <v>17</v>
      </c>
      <c r="D77" s="110">
        <v>9</v>
      </c>
      <c r="E77" s="110">
        <v>1</v>
      </c>
      <c r="F77" s="5"/>
    </row>
    <row r="78" spans="2:6" s="3" customFormat="1" x14ac:dyDescent="0.25">
      <c r="B78" s="107" t="s">
        <v>14</v>
      </c>
      <c r="C78" s="108">
        <f>SUM(C79:C87)</f>
        <v>632</v>
      </c>
      <c r="D78" s="108">
        <f t="shared" ref="D78:E78" si="9">SUM(D79:D87)</f>
        <v>401</v>
      </c>
      <c r="E78" s="108">
        <f t="shared" si="9"/>
        <v>457</v>
      </c>
      <c r="F78" s="5"/>
    </row>
    <row r="79" spans="2:6" s="3" customFormat="1" x14ac:dyDescent="0.25">
      <c r="B79" s="109" t="s">
        <v>239</v>
      </c>
      <c r="C79" s="110">
        <v>44</v>
      </c>
      <c r="D79" s="110">
        <v>21</v>
      </c>
      <c r="E79" s="110">
        <v>27</v>
      </c>
      <c r="F79" s="5"/>
    </row>
    <row r="80" spans="2:6" s="3" customFormat="1" x14ac:dyDescent="0.25">
      <c r="B80" s="107" t="s">
        <v>240</v>
      </c>
      <c r="C80" s="108">
        <v>17</v>
      </c>
      <c r="D80" s="108">
        <v>4</v>
      </c>
      <c r="E80" s="108">
        <v>6</v>
      </c>
      <c r="F80" s="5"/>
    </row>
    <row r="81" spans="2:6" s="3" customFormat="1" x14ac:dyDescent="0.25">
      <c r="B81" s="109" t="s">
        <v>241</v>
      </c>
      <c r="C81" s="110">
        <v>120</v>
      </c>
      <c r="D81" s="110">
        <v>60</v>
      </c>
      <c r="E81" s="110">
        <v>71</v>
      </c>
      <c r="F81" s="5"/>
    </row>
    <row r="82" spans="2:6" s="3" customFormat="1" x14ac:dyDescent="0.25">
      <c r="B82" s="107" t="s">
        <v>242</v>
      </c>
      <c r="C82" s="108">
        <v>64</v>
      </c>
      <c r="D82" s="108">
        <v>41</v>
      </c>
      <c r="E82" s="108">
        <v>55</v>
      </c>
      <c r="F82" s="5"/>
    </row>
    <row r="83" spans="2:6" s="3" customFormat="1" x14ac:dyDescent="0.25">
      <c r="B83" s="109" t="s">
        <v>243</v>
      </c>
      <c r="C83" s="110">
        <v>41</v>
      </c>
      <c r="D83" s="110">
        <v>12</v>
      </c>
      <c r="E83" s="110">
        <v>21</v>
      </c>
      <c r="F83" s="5"/>
    </row>
    <row r="84" spans="2:6" s="3" customFormat="1" x14ac:dyDescent="0.25">
      <c r="B84" s="107" t="s">
        <v>244</v>
      </c>
      <c r="C84" s="108">
        <v>137</v>
      </c>
      <c r="D84" s="108">
        <v>91</v>
      </c>
      <c r="E84" s="108">
        <v>84</v>
      </c>
      <c r="F84" s="5"/>
    </row>
    <row r="85" spans="2:6" s="3" customFormat="1" x14ac:dyDescent="0.25">
      <c r="B85" s="109" t="s">
        <v>245</v>
      </c>
      <c r="C85" s="110">
        <v>22</v>
      </c>
      <c r="D85" s="110">
        <v>26</v>
      </c>
      <c r="E85" s="110">
        <v>12</v>
      </c>
      <c r="F85" s="5"/>
    </row>
    <row r="86" spans="2:6" s="3" customFormat="1" x14ac:dyDescent="0.25">
      <c r="B86" s="107" t="s">
        <v>246</v>
      </c>
      <c r="C86" s="108">
        <v>23</v>
      </c>
      <c r="D86" s="108">
        <v>9</v>
      </c>
      <c r="E86" s="108">
        <v>13</v>
      </c>
      <c r="F86" s="5"/>
    </row>
    <row r="87" spans="2:6" s="3" customFormat="1" x14ac:dyDescent="0.25">
      <c r="B87" s="109" t="s">
        <v>247</v>
      </c>
      <c r="C87" s="110">
        <v>164</v>
      </c>
      <c r="D87" s="110">
        <v>137</v>
      </c>
      <c r="E87" s="110">
        <v>168</v>
      </c>
      <c r="F87" s="5"/>
    </row>
    <row r="88" spans="2:6" s="3" customFormat="1" x14ac:dyDescent="0.25">
      <c r="B88" s="107" t="s">
        <v>24</v>
      </c>
      <c r="C88" s="108">
        <f>SUM(C89:C92)</f>
        <v>5015</v>
      </c>
      <c r="D88" s="108">
        <f t="shared" ref="D88:E88" si="10">SUM(D89:D92)</f>
        <v>2486</v>
      </c>
      <c r="E88" s="108">
        <f t="shared" si="10"/>
        <v>2481</v>
      </c>
      <c r="F88" s="5"/>
    </row>
    <row r="89" spans="2:6" s="3" customFormat="1" x14ac:dyDescent="0.25">
      <c r="B89" s="109" t="s">
        <v>248</v>
      </c>
      <c r="C89" s="110">
        <v>532</v>
      </c>
      <c r="D89" s="110">
        <v>285</v>
      </c>
      <c r="E89" s="110">
        <v>252</v>
      </c>
      <c r="F89" s="5"/>
    </row>
    <row r="90" spans="2:6" s="3" customFormat="1" x14ac:dyDescent="0.25">
      <c r="B90" s="107" t="s">
        <v>249</v>
      </c>
      <c r="C90" s="108">
        <v>84</v>
      </c>
      <c r="D90" s="108">
        <v>23</v>
      </c>
      <c r="E90" s="108">
        <v>35</v>
      </c>
      <c r="F90" s="5"/>
    </row>
    <row r="91" spans="2:6" s="3" customFormat="1" x14ac:dyDescent="0.25">
      <c r="B91" s="109" t="s">
        <v>250</v>
      </c>
      <c r="C91" s="110">
        <v>811</v>
      </c>
      <c r="D91" s="110">
        <v>467</v>
      </c>
      <c r="E91" s="110">
        <v>480</v>
      </c>
      <c r="F91" s="5"/>
    </row>
    <row r="92" spans="2:6" s="3" customFormat="1" x14ac:dyDescent="0.25">
      <c r="B92" s="107" t="s">
        <v>251</v>
      </c>
      <c r="C92" s="108">
        <v>3588</v>
      </c>
      <c r="D92" s="108">
        <v>1711</v>
      </c>
      <c r="E92" s="108">
        <v>1714</v>
      </c>
      <c r="F92" s="5"/>
    </row>
    <row r="93" spans="2:6" s="3" customFormat="1" x14ac:dyDescent="0.25">
      <c r="B93" s="109" t="s">
        <v>29</v>
      </c>
      <c r="C93" s="110">
        <f>SUM(C94:C96)</f>
        <v>3232</v>
      </c>
      <c r="D93" s="110">
        <f t="shared" ref="D93:E93" si="11">SUM(D94:D96)</f>
        <v>2056</v>
      </c>
      <c r="E93" s="110">
        <f t="shared" si="11"/>
        <v>2248</v>
      </c>
      <c r="F93" s="5"/>
    </row>
    <row r="94" spans="2:6" s="3" customFormat="1" x14ac:dyDescent="0.25">
      <c r="B94" s="107" t="s">
        <v>252</v>
      </c>
      <c r="C94" s="108">
        <v>1156</v>
      </c>
      <c r="D94" s="108">
        <v>736</v>
      </c>
      <c r="E94" s="108">
        <v>925</v>
      </c>
      <c r="F94" s="5"/>
    </row>
    <row r="95" spans="2:6" s="3" customFormat="1" x14ac:dyDescent="0.25">
      <c r="B95" s="109" t="s">
        <v>253</v>
      </c>
      <c r="C95" s="110">
        <v>1211</v>
      </c>
      <c r="D95" s="110">
        <v>684</v>
      </c>
      <c r="E95" s="110">
        <v>692</v>
      </c>
      <c r="F95" s="5"/>
    </row>
    <row r="96" spans="2:6" s="3" customFormat="1" x14ac:dyDescent="0.25">
      <c r="B96" s="107" t="s">
        <v>254</v>
      </c>
      <c r="C96" s="108">
        <v>865</v>
      </c>
      <c r="D96" s="108">
        <v>636</v>
      </c>
      <c r="E96" s="108">
        <v>631</v>
      </c>
      <c r="F96" s="5"/>
    </row>
    <row r="97" spans="2:6" s="3" customFormat="1" x14ac:dyDescent="0.25">
      <c r="B97" s="109" t="s">
        <v>255</v>
      </c>
      <c r="C97" s="110">
        <f>SUM(C98:C101)</f>
        <v>778</v>
      </c>
      <c r="D97" s="110">
        <f t="shared" ref="D97:E97" si="12">SUM(D98:D101)</f>
        <v>553</v>
      </c>
      <c r="E97" s="110">
        <f t="shared" si="12"/>
        <v>550</v>
      </c>
      <c r="F97" s="5"/>
    </row>
    <row r="98" spans="2:6" s="3" customFormat="1" x14ac:dyDescent="0.25">
      <c r="B98" s="107" t="s">
        <v>256</v>
      </c>
      <c r="C98" s="108">
        <v>277</v>
      </c>
      <c r="D98" s="108">
        <v>164</v>
      </c>
      <c r="E98" s="108">
        <v>150</v>
      </c>
      <c r="F98" s="5"/>
    </row>
    <row r="99" spans="2:6" s="3" customFormat="1" x14ac:dyDescent="0.25">
      <c r="B99" s="109" t="s">
        <v>257</v>
      </c>
      <c r="C99" s="110">
        <v>177</v>
      </c>
      <c r="D99" s="110">
        <v>156</v>
      </c>
      <c r="E99" s="110">
        <v>142</v>
      </c>
      <c r="F99" s="5"/>
    </row>
    <row r="100" spans="2:6" s="3" customFormat="1" x14ac:dyDescent="0.25">
      <c r="B100" s="107" t="s">
        <v>258</v>
      </c>
      <c r="C100" s="108">
        <v>160</v>
      </c>
      <c r="D100" s="108">
        <v>108</v>
      </c>
      <c r="E100" s="108">
        <v>130</v>
      </c>
      <c r="F100" s="5"/>
    </row>
    <row r="101" spans="2:6" s="3" customFormat="1" x14ac:dyDescent="0.25">
      <c r="B101" s="109" t="s">
        <v>259</v>
      </c>
      <c r="C101" s="110">
        <v>164</v>
      </c>
      <c r="D101" s="110">
        <v>125</v>
      </c>
      <c r="E101" s="110">
        <v>128</v>
      </c>
      <c r="F101" s="5"/>
    </row>
    <row r="102" spans="2:6" s="3" customFormat="1" x14ac:dyDescent="0.25">
      <c r="B102" s="107" t="s">
        <v>260</v>
      </c>
      <c r="C102" s="108">
        <v>68</v>
      </c>
      <c r="D102" s="108">
        <v>46</v>
      </c>
      <c r="E102" s="108">
        <v>19</v>
      </c>
      <c r="F102" s="5"/>
    </row>
    <row r="103" spans="2:6" s="3" customFormat="1" ht="48" customHeight="1" x14ac:dyDescent="0.25">
      <c r="B103" s="150" t="s">
        <v>220</v>
      </c>
      <c r="C103" s="150"/>
      <c r="D103" s="150"/>
      <c r="E103" s="150"/>
      <c r="F103" s="5"/>
    </row>
    <row r="104" spans="2:6" s="3" customFormat="1" x14ac:dyDescent="0.25">
      <c r="B104" s="49"/>
      <c r="C104" s="49"/>
      <c r="D104" s="49"/>
      <c r="E104" s="49"/>
      <c r="F104" s="5"/>
    </row>
    <row r="105" spans="2:6" s="3" customFormat="1" x14ac:dyDescent="0.25">
      <c r="B105" s="2"/>
      <c r="C105" s="2"/>
      <c r="D105" s="5"/>
      <c r="E105" s="5"/>
      <c r="F105" s="5"/>
    </row>
    <row r="106" spans="2:6" s="3" customFormat="1" x14ac:dyDescent="0.25">
      <c r="F106" s="2"/>
    </row>
    <row r="107" spans="2:6" ht="32.1" customHeight="1" x14ac:dyDescent="0.25">
      <c r="B107" s="151" t="s">
        <v>261</v>
      </c>
      <c r="C107" s="151"/>
      <c r="D107" s="151"/>
      <c r="E107" s="151"/>
    </row>
    <row r="108" spans="2:6" x14ac:dyDescent="0.25">
      <c r="B108" s="105" t="s">
        <v>107</v>
      </c>
      <c r="C108" s="105" t="s">
        <v>213</v>
      </c>
      <c r="D108" s="105" t="s">
        <v>214</v>
      </c>
      <c r="E108" s="105" t="s">
        <v>215</v>
      </c>
    </row>
    <row r="109" spans="2:6" x14ac:dyDescent="0.25">
      <c r="B109" s="114" t="s">
        <v>57</v>
      </c>
      <c r="C109" s="115">
        <f>SUM(C110:C120)</f>
        <v>17741</v>
      </c>
      <c r="D109" s="115">
        <f t="shared" ref="D109:E109" si="13">SUM(D110:D120)</f>
        <v>8201</v>
      </c>
      <c r="E109" s="115">
        <f t="shared" si="13"/>
        <v>7400</v>
      </c>
    </row>
    <row r="110" spans="2:6" x14ac:dyDescent="0.25">
      <c r="B110" s="107" t="s">
        <v>262</v>
      </c>
      <c r="C110" s="108">
        <v>2714</v>
      </c>
      <c r="D110" s="108">
        <v>1031</v>
      </c>
      <c r="E110" s="108">
        <v>222</v>
      </c>
    </row>
    <row r="111" spans="2:6" x14ac:dyDescent="0.25">
      <c r="B111" s="109" t="s">
        <v>263</v>
      </c>
      <c r="C111" s="110">
        <v>164</v>
      </c>
      <c r="D111" s="110">
        <v>125</v>
      </c>
      <c r="E111" s="110">
        <v>128</v>
      </c>
    </row>
    <row r="112" spans="2:6" x14ac:dyDescent="0.25">
      <c r="B112" s="107" t="s">
        <v>264</v>
      </c>
      <c r="C112" s="108">
        <v>79</v>
      </c>
      <c r="D112" s="108">
        <v>36</v>
      </c>
      <c r="E112" s="108">
        <v>125</v>
      </c>
    </row>
    <row r="113" spans="2:5" x14ac:dyDescent="0.25">
      <c r="B113" s="109" t="s">
        <v>265</v>
      </c>
      <c r="C113" s="110">
        <v>330</v>
      </c>
      <c r="D113" s="110">
        <v>254</v>
      </c>
      <c r="E113" s="110">
        <v>261</v>
      </c>
    </row>
    <row r="114" spans="2:5" x14ac:dyDescent="0.25">
      <c r="B114" s="107" t="s">
        <v>266</v>
      </c>
      <c r="C114" s="108">
        <v>452</v>
      </c>
      <c r="D114" s="108">
        <v>272</v>
      </c>
      <c r="E114" s="108">
        <v>239</v>
      </c>
    </row>
    <row r="115" spans="2:5" x14ac:dyDescent="0.25">
      <c r="B115" s="109" t="s">
        <v>267</v>
      </c>
      <c r="C115" s="110">
        <v>3913</v>
      </c>
      <c r="D115" s="110">
        <v>869</v>
      </c>
      <c r="E115" s="110">
        <v>761</v>
      </c>
    </row>
    <row r="116" spans="2:5" x14ac:dyDescent="0.25">
      <c r="B116" s="107" t="s">
        <v>268</v>
      </c>
      <c r="C116" s="108">
        <v>597</v>
      </c>
      <c r="D116" s="108">
        <v>362</v>
      </c>
      <c r="E116" s="108">
        <v>399</v>
      </c>
    </row>
    <row r="117" spans="2:5" x14ac:dyDescent="0.25">
      <c r="B117" s="109" t="s">
        <v>269</v>
      </c>
      <c r="C117" s="110">
        <v>84</v>
      </c>
      <c r="D117" s="110">
        <v>132</v>
      </c>
      <c r="E117" s="110">
        <v>171</v>
      </c>
    </row>
    <row r="118" spans="2:5" x14ac:dyDescent="0.25">
      <c r="B118" s="107" t="s">
        <v>270</v>
      </c>
      <c r="C118" s="108">
        <v>168</v>
      </c>
      <c r="D118" s="108">
        <v>109</v>
      </c>
      <c r="E118" s="108">
        <v>87</v>
      </c>
    </row>
    <row r="119" spans="2:5" x14ac:dyDescent="0.25">
      <c r="B119" s="109" t="s">
        <v>271</v>
      </c>
      <c r="C119" s="110">
        <v>2207</v>
      </c>
      <c r="D119" s="110">
        <v>905</v>
      </c>
      <c r="E119" s="110">
        <v>939</v>
      </c>
    </row>
    <row r="120" spans="2:5" x14ac:dyDescent="0.25">
      <c r="B120" s="107" t="s">
        <v>272</v>
      </c>
      <c r="C120" s="108">
        <v>7033</v>
      </c>
      <c r="D120" s="108">
        <v>4106</v>
      </c>
      <c r="E120" s="108">
        <v>4068</v>
      </c>
    </row>
    <row r="121" spans="2:5" ht="42.95" customHeight="1" x14ac:dyDescent="0.25">
      <c r="B121" s="150" t="s">
        <v>220</v>
      </c>
      <c r="C121" s="150"/>
      <c r="D121" s="150"/>
      <c r="E121" s="150"/>
    </row>
  </sheetData>
  <mergeCells count="19">
    <mergeCell ref="B16:B17"/>
    <mergeCell ref="C16:C17"/>
    <mergeCell ref="B32:F32"/>
    <mergeCell ref="B64:E64"/>
    <mergeCell ref="B3:E3"/>
    <mergeCell ref="B10:E10"/>
    <mergeCell ref="B11:E11"/>
    <mergeCell ref="B36:K36"/>
    <mergeCell ref="C37:E37"/>
    <mergeCell ref="F37:H37"/>
    <mergeCell ref="I37:K37"/>
    <mergeCell ref="B52:K52"/>
    <mergeCell ref="B15:F15"/>
    <mergeCell ref="D16:F16"/>
    <mergeCell ref="B121:E121"/>
    <mergeCell ref="B55:E55"/>
    <mergeCell ref="B103:E103"/>
    <mergeCell ref="B67:E67"/>
    <mergeCell ref="B107:E107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3:M80"/>
  <sheetViews>
    <sheetView workbookViewId="0"/>
  </sheetViews>
  <sheetFormatPr defaultRowHeight="15" x14ac:dyDescent="0.25"/>
  <cols>
    <col min="4" max="4" width="26.28515625" bestFit="1" customWidth="1"/>
    <col min="5" max="5" width="15.5703125" bestFit="1" customWidth="1"/>
    <col min="6" max="6" width="13.5703125" bestFit="1" customWidth="1"/>
    <col min="7" max="7" width="7.28515625" bestFit="1" customWidth="1"/>
    <col min="8" max="8" width="16" bestFit="1" customWidth="1"/>
    <col min="9" max="9" width="14" bestFit="1" customWidth="1"/>
    <col min="10" max="10" width="7.7109375" bestFit="1" customWidth="1"/>
    <col min="11" max="11" width="15.5703125" bestFit="1" customWidth="1"/>
    <col min="12" max="12" width="13.5703125" bestFit="1" customWidth="1"/>
    <col min="13" max="13" width="7.42578125" bestFit="1" customWidth="1"/>
  </cols>
  <sheetData>
    <row r="3" spans="4:13" ht="40.5" customHeight="1" x14ac:dyDescent="0.25">
      <c r="D3" s="173" t="s">
        <v>273</v>
      </c>
      <c r="E3" s="173"/>
      <c r="F3" s="173"/>
      <c r="G3" s="173"/>
      <c r="H3" s="173"/>
      <c r="I3" s="173"/>
      <c r="J3" s="173"/>
      <c r="K3" s="173"/>
      <c r="L3" s="173"/>
      <c r="M3" s="173"/>
    </row>
    <row r="4" spans="4:13" x14ac:dyDescent="0.25">
      <c r="D4" s="174" t="s">
        <v>83</v>
      </c>
      <c r="E4" s="169" t="s">
        <v>213</v>
      </c>
      <c r="F4" s="170"/>
      <c r="G4" s="171"/>
      <c r="H4" s="169" t="s">
        <v>214</v>
      </c>
      <c r="I4" s="170"/>
      <c r="J4" s="171"/>
      <c r="K4" s="169" t="s">
        <v>215</v>
      </c>
      <c r="L4" s="170"/>
      <c r="M4" s="171"/>
    </row>
    <row r="5" spans="4:13" x14ac:dyDescent="0.25">
      <c r="D5" s="174"/>
      <c r="E5" s="22" t="s">
        <v>91</v>
      </c>
      <c r="F5" s="23" t="s">
        <v>92</v>
      </c>
      <c r="G5" s="23" t="s">
        <v>78</v>
      </c>
      <c r="H5" s="22" t="s">
        <v>91</v>
      </c>
      <c r="I5" s="23" t="s">
        <v>92</v>
      </c>
      <c r="J5" s="23" t="s">
        <v>78</v>
      </c>
      <c r="K5" s="22" t="s">
        <v>91</v>
      </c>
      <c r="L5" s="23" t="s">
        <v>92</v>
      </c>
      <c r="M5" s="23" t="s">
        <v>78</v>
      </c>
    </row>
    <row r="6" spans="4:13" ht="15" customHeight="1" x14ac:dyDescent="0.25">
      <c r="D6" s="24" t="s">
        <v>1</v>
      </c>
      <c r="E6" s="21">
        <f>SUM(E7:E14)</f>
        <v>1719909</v>
      </c>
      <c r="F6" s="21">
        <f t="shared" ref="F6:M6" si="0">SUM(F7:F14)</f>
        <v>1638112</v>
      </c>
      <c r="G6" s="21">
        <f t="shared" si="0"/>
        <v>81797</v>
      </c>
      <c r="H6" s="21">
        <f t="shared" si="0"/>
        <v>318961</v>
      </c>
      <c r="I6" s="21">
        <f t="shared" si="0"/>
        <v>208690</v>
      </c>
      <c r="J6" s="21">
        <f t="shared" si="0"/>
        <v>110271</v>
      </c>
      <c r="K6" s="21">
        <f t="shared" si="0"/>
        <v>197429</v>
      </c>
      <c r="L6" s="21">
        <f t="shared" si="0"/>
        <v>262133</v>
      </c>
      <c r="M6" s="21">
        <f t="shared" si="0"/>
        <v>-64704</v>
      </c>
    </row>
    <row r="7" spans="4:13" ht="15" customHeight="1" x14ac:dyDescent="0.25">
      <c r="D7" s="28" t="s">
        <v>274</v>
      </c>
      <c r="E7" s="25">
        <v>791442</v>
      </c>
      <c r="F7" s="25">
        <v>772770</v>
      </c>
      <c r="G7" s="25">
        <f t="shared" ref="G7:G14" si="1">E7-F7</f>
        <v>18672</v>
      </c>
      <c r="H7" s="25">
        <v>183742</v>
      </c>
      <c r="I7" s="25">
        <v>101248</v>
      </c>
      <c r="J7" s="25">
        <f t="shared" ref="J7:J14" si="2">H7-I7</f>
        <v>82494</v>
      </c>
      <c r="K7" s="25">
        <v>90102</v>
      </c>
      <c r="L7" s="25">
        <v>146006</v>
      </c>
      <c r="M7" s="25">
        <f t="shared" ref="M7:M14" si="3">K7-L7</f>
        <v>-55904</v>
      </c>
    </row>
    <row r="8" spans="4:13" ht="15" customHeight="1" x14ac:dyDescent="0.25">
      <c r="D8" s="119" t="s">
        <v>216</v>
      </c>
      <c r="E8" s="26">
        <v>698</v>
      </c>
      <c r="F8" s="26">
        <v>736</v>
      </c>
      <c r="G8" s="26">
        <f t="shared" si="1"/>
        <v>-38</v>
      </c>
      <c r="H8" s="26">
        <v>10</v>
      </c>
      <c r="I8" s="26">
        <v>3</v>
      </c>
      <c r="J8" s="26">
        <f t="shared" si="2"/>
        <v>7</v>
      </c>
      <c r="K8" s="26">
        <v>3</v>
      </c>
      <c r="L8" s="26">
        <v>2</v>
      </c>
      <c r="M8" s="26">
        <f t="shared" si="3"/>
        <v>1</v>
      </c>
    </row>
    <row r="9" spans="4:13" ht="15" customHeight="1" x14ac:dyDescent="0.25">
      <c r="D9" s="28" t="s">
        <v>275</v>
      </c>
      <c r="E9" s="25">
        <v>20</v>
      </c>
      <c r="F9" s="25">
        <v>5</v>
      </c>
      <c r="G9" s="25">
        <f t="shared" si="1"/>
        <v>15</v>
      </c>
      <c r="H9" s="25">
        <v>2</v>
      </c>
      <c r="I9" s="25">
        <v>0</v>
      </c>
      <c r="J9" s="25">
        <f t="shared" si="2"/>
        <v>2</v>
      </c>
      <c r="K9" s="25">
        <v>5</v>
      </c>
      <c r="L9" s="25">
        <v>5</v>
      </c>
      <c r="M9" s="25">
        <f t="shared" si="3"/>
        <v>0</v>
      </c>
    </row>
    <row r="10" spans="4:13" ht="15" customHeight="1" x14ac:dyDescent="0.25">
      <c r="D10" s="119" t="s">
        <v>276</v>
      </c>
      <c r="E10" s="26">
        <v>6</v>
      </c>
      <c r="F10" s="26">
        <v>12</v>
      </c>
      <c r="G10" s="26">
        <f t="shared" si="1"/>
        <v>-6</v>
      </c>
      <c r="H10" s="26">
        <v>0</v>
      </c>
      <c r="I10" s="26">
        <v>376</v>
      </c>
      <c r="J10" s="26">
        <f t="shared" si="2"/>
        <v>-376</v>
      </c>
      <c r="K10" s="26">
        <v>1</v>
      </c>
      <c r="L10" s="26">
        <v>404</v>
      </c>
      <c r="M10" s="26">
        <f t="shared" si="3"/>
        <v>-403</v>
      </c>
    </row>
    <row r="11" spans="4:13" ht="15" customHeight="1" x14ac:dyDescent="0.25">
      <c r="D11" s="28" t="s">
        <v>218</v>
      </c>
      <c r="E11" s="25">
        <v>64176</v>
      </c>
      <c r="F11" s="25">
        <v>39280</v>
      </c>
      <c r="G11" s="25">
        <f t="shared" si="1"/>
        <v>24896</v>
      </c>
      <c r="H11" s="25">
        <v>13559</v>
      </c>
      <c r="I11" s="25">
        <v>24533</v>
      </c>
      <c r="J11" s="25">
        <f t="shared" si="2"/>
        <v>-10974</v>
      </c>
      <c r="K11" s="25">
        <v>17016</v>
      </c>
      <c r="L11" s="25">
        <v>11189</v>
      </c>
      <c r="M11" s="25">
        <f t="shared" si="3"/>
        <v>5827</v>
      </c>
    </row>
    <row r="12" spans="4:13" ht="15" customHeight="1" x14ac:dyDescent="0.25">
      <c r="D12" s="119" t="s">
        <v>219</v>
      </c>
      <c r="E12" s="26">
        <v>35451</v>
      </c>
      <c r="F12" s="26">
        <v>24854</v>
      </c>
      <c r="G12" s="26">
        <f t="shared" si="1"/>
        <v>10597</v>
      </c>
      <c r="H12" s="26">
        <v>8090</v>
      </c>
      <c r="I12" s="26">
        <v>7527</v>
      </c>
      <c r="J12" s="26">
        <f t="shared" si="2"/>
        <v>563</v>
      </c>
      <c r="K12" s="26">
        <v>5910</v>
      </c>
      <c r="L12" s="26">
        <v>2894</v>
      </c>
      <c r="M12" s="26">
        <f t="shared" si="3"/>
        <v>3016</v>
      </c>
    </row>
    <row r="13" spans="4:13" ht="15" customHeight="1" x14ac:dyDescent="0.25">
      <c r="D13" s="28" t="s">
        <v>277</v>
      </c>
      <c r="E13" s="25">
        <v>77659</v>
      </c>
      <c r="F13" s="25">
        <v>76629</v>
      </c>
      <c r="G13" s="25">
        <f t="shared" si="1"/>
        <v>1030</v>
      </c>
      <c r="H13" s="25">
        <v>36288</v>
      </c>
      <c r="I13" s="25">
        <v>36309</v>
      </c>
      <c r="J13" s="25">
        <f t="shared" si="2"/>
        <v>-21</v>
      </c>
      <c r="K13" s="25">
        <v>32133</v>
      </c>
      <c r="L13" s="25">
        <v>30895</v>
      </c>
      <c r="M13" s="25">
        <f t="shared" si="3"/>
        <v>1238</v>
      </c>
    </row>
    <row r="14" spans="4:13" ht="15" customHeight="1" x14ac:dyDescent="0.25">
      <c r="D14" s="119" t="s">
        <v>278</v>
      </c>
      <c r="E14" s="26">
        <v>750457</v>
      </c>
      <c r="F14" s="26">
        <v>723826</v>
      </c>
      <c r="G14" s="26">
        <f t="shared" si="1"/>
        <v>26631</v>
      </c>
      <c r="H14" s="26">
        <v>77270</v>
      </c>
      <c r="I14" s="26">
        <v>38694</v>
      </c>
      <c r="J14" s="26">
        <f t="shared" si="2"/>
        <v>38576</v>
      </c>
      <c r="K14" s="26">
        <v>52259</v>
      </c>
      <c r="L14" s="26">
        <v>70738</v>
      </c>
      <c r="M14" s="26">
        <f t="shared" si="3"/>
        <v>-18479</v>
      </c>
    </row>
    <row r="15" spans="4:13" ht="30" customHeight="1" x14ac:dyDescent="0.25">
      <c r="D15" s="172" t="s">
        <v>279</v>
      </c>
      <c r="E15" s="172"/>
      <c r="F15" s="172"/>
      <c r="G15" s="172"/>
      <c r="H15" s="172"/>
      <c r="I15" s="172"/>
      <c r="J15" s="172"/>
      <c r="K15" s="172"/>
      <c r="L15" s="172"/>
      <c r="M15" s="172"/>
    </row>
    <row r="17" spans="4:13" ht="42.75" customHeight="1" x14ac:dyDescent="0.25">
      <c r="D17" s="173" t="s">
        <v>273</v>
      </c>
      <c r="E17" s="173"/>
      <c r="F17" s="173"/>
      <c r="G17" s="173"/>
      <c r="H17" s="173"/>
      <c r="I17" s="173"/>
      <c r="J17" s="173"/>
      <c r="K17" s="173"/>
      <c r="L17" s="173"/>
      <c r="M17" s="173"/>
    </row>
    <row r="18" spans="4:13" x14ac:dyDescent="0.25">
      <c r="D18" s="174" t="s">
        <v>4</v>
      </c>
      <c r="E18" s="169" t="s">
        <v>213</v>
      </c>
      <c r="F18" s="170"/>
      <c r="G18" s="171"/>
      <c r="H18" s="169" t="s">
        <v>214</v>
      </c>
      <c r="I18" s="170"/>
      <c r="J18" s="171"/>
      <c r="K18" s="169" t="s">
        <v>215</v>
      </c>
      <c r="L18" s="170"/>
      <c r="M18" s="171"/>
    </row>
    <row r="19" spans="4:13" x14ac:dyDescent="0.25">
      <c r="D19" s="174"/>
      <c r="E19" s="22" t="s">
        <v>91</v>
      </c>
      <c r="F19" s="23" t="s">
        <v>92</v>
      </c>
      <c r="G19" s="23" t="s">
        <v>78</v>
      </c>
      <c r="H19" s="22" t="s">
        <v>91</v>
      </c>
      <c r="I19" s="23" t="s">
        <v>92</v>
      </c>
      <c r="J19" s="23" t="s">
        <v>78</v>
      </c>
      <c r="K19" s="22" t="s">
        <v>91</v>
      </c>
      <c r="L19" s="23" t="s">
        <v>92</v>
      </c>
      <c r="M19" s="23" t="s">
        <v>78</v>
      </c>
    </row>
    <row r="20" spans="4:13" x14ac:dyDescent="0.25">
      <c r="D20" s="24" t="s">
        <v>1</v>
      </c>
      <c r="E20" s="21">
        <f>SUM(E21:E41)</f>
        <v>1719909</v>
      </c>
      <c r="F20" s="21">
        <f t="shared" ref="F20:M20" si="4">SUM(F21:F41)</f>
        <v>1638112</v>
      </c>
      <c r="G20" s="21">
        <f t="shared" si="4"/>
        <v>81797</v>
      </c>
      <c r="H20" s="21">
        <f t="shared" si="4"/>
        <v>318961</v>
      </c>
      <c r="I20" s="21">
        <f t="shared" si="4"/>
        <v>208690</v>
      </c>
      <c r="J20" s="21">
        <f t="shared" si="4"/>
        <v>110271</v>
      </c>
      <c r="K20" s="21">
        <f t="shared" si="4"/>
        <v>197429</v>
      </c>
      <c r="L20" s="21">
        <f t="shared" si="4"/>
        <v>262133</v>
      </c>
      <c r="M20" s="21">
        <f t="shared" si="4"/>
        <v>-64704</v>
      </c>
    </row>
    <row r="21" spans="4:13" x14ac:dyDescent="0.25">
      <c r="D21" s="28" t="s">
        <v>38</v>
      </c>
      <c r="E21" s="25">
        <v>15515</v>
      </c>
      <c r="F21" s="25">
        <v>20046</v>
      </c>
      <c r="G21" s="25">
        <f>E21-F21</f>
        <v>-4531</v>
      </c>
      <c r="H21" s="25">
        <v>4968</v>
      </c>
      <c r="I21" s="25">
        <v>2706</v>
      </c>
      <c r="J21" s="25">
        <f t="shared" ref="J21:J41" si="5">H21-I21</f>
        <v>2262</v>
      </c>
      <c r="K21" s="25">
        <v>2554</v>
      </c>
      <c r="L21" s="25">
        <v>3798</v>
      </c>
      <c r="M21" s="25">
        <f t="shared" ref="M21:M41" si="6">K21-L21</f>
        <v>-1244</v>
      </c>
    </row>
    <row r="22" spans="4:13" x14ac:dyDescent="0.25">
      <c r="D22" s="119" t="s">
        <v>39</v>
      </c>
      <c r="E22" s="26">
        <v>430486</v>
      </c>
      <c r="F22" s="26">
        <v>351981</v>
      </c>
      <c r="G22" s="26">
        <f t="shared" ref="G22:G41" si="7">E22-F22</f>
        <v>78505</v>
      </c>
      <c r="H22" s="26">
        <v>11200</v>
      </c>
      <c r="I22" s="26">
        <v>9709</v>
      </c>
      <c r="J22" s="26">
        <f t="shared" si="5"/>
        <v>1491</v>
      </c>
      <c r="K22" s="26">
        <v>10311</v>
      </c>
      <c r="L22" s="26">
        <v>8865</v>
      </c>
      <c r="M22" s="26">
        <f t="shared" si="6"/>
        <v>1446</v>
      </c>
    </row>
    <row r="23" spans="4:13" x14ac:dyDescent="0.25">
      <c r="D23" s="28" t="s">
        <v>40</v>
      </c>
      <c r="E23" s="25">
        <v>25728</v>
      </c>
      <c r="F23" s="25">
        <v>27010</v>
      </c>
      <c r="G23" s="25">
        <f t="shared" si="7"/>
        <v>-1282</v>
      </c>
      <c r="H23" s="25">
        <v>6611</v>
      </c>
      <c r="I23" s="25">
        <v>7736</v>
      </c>
      <c r="J23" s="25">
        <f t="shared" si="5"/>
        <v>-1125</v>
      </c>
      <c r="K23" s="25">
        <v>4787</v>
      </c>
      <c r="L23" s="25">
        <v>5956</v>
      </c>
      <c r="M23" s="25">
        <f t="shared" si="6"/>
        <v>-1169</v>
      </c>
    </row>
    <row r="24" spans="4:13" x14ac:dyDescent="0.25">
      <c r="D24" s="119" t="s">
        <v>41</v>
      </c>
      <c r="E24" s="26">
        <v>49347</v>
      </c>
      <c r="F24" s="26">
        <v>42428</v>
      </c>
      <c r="G24" s="26">
        <f t="shared" si="7"/>
        <v>6919</v>
      </c>
      <c r="H24" s="26">
        <v>6847</v>
      </c>
      <c r="I24" s="26">
        <v>5445</v>
      </c>
      <c r="J24" s="26">
        <f t="shared" si="5"/>
        <v>1402</v>
      </c>
      <c r="K24" s="26">
        <v>6807</v>
      </c>
      <c r="L24" s="26">
        <v>6676</v>
      </c>
      <c r="M24" s="26">
        <f t="shared" si="6"/>
        <v>131</v>
      </c>
    </row>
    <row r="25" spans="4:13" x14ac:dyDescent="0.25">
      <c r="D25" s="28" t="s">
        <v>42</v>
      </c>
      <c r="E25" s="25">
        <v>7048</v>
      </c>
      <c r="F25" s="25">
        <v>8625</v>
      </c>
      <c r="G25" s="25">
        <f t="shared" si="7"/>
        <v>-1577</v>
      </c>
      <c r="H25" s="25">
        <v>1917</v>
      </c>
      <c r="I25" s="25">
        <v>1876</v>
      </c>
      <c r="J25" s="25">
        <f t="shared" si="5"/>
        <v>41</v>
      </c>
      <c r="K25" s="25">
        <v>1230</v>
      </c>
      <c r="L25" s="25">
        <v>1519</v>
      </c>
      <c r="M25" s="25">
        <f t="shared" si="6"/>
        <v>-289</v>
      </c>
    </row>
    <row r="26" spans="4:13" x14ac:dyDescent="0.25">
      <c r="D26" s="119" t="s">
        <v>43</v>
      </c>
      <c r="E26" s="26">
        <v>14224</v>
      </c>
      <c r="F26" s="26">
        <v>14070</v>
      </c>
      <c r="G26" s="26">
        <f t="shared" si="7"/>
        <v>154</v>
      </c>
      <c r="H26" s="26">
        <v>3763</v>
      </c>
      <c r="I26" s="26">
        <v>4612</v>
      </c>
      <c r="J26" s="26">
        <f t="shared" si="5"/>
        <v>-849</v>
      </c>
      <c r="K26" s="26">
        <v>3728</v>
      </c>
      <c r="L26" s="26">
        <v>3034</v>
      </c>
      <c r="M26" s="26">
        <f t="shared" si="6"/>
        <v>694</v>
      </c>
    </row>
    <row r="27" spans="4:13" x14ac:dyDescent="0.25">
      <c r="D27" s="28" t="s">
        <v>44</v>
      </c>
      <c r="E27" s="25">
        <v>12485</v>
      </c>
      <c r="F27" s="25">
        <v>14302</v>
      </c>
      <c r="G27" s="25">
        <f t="shared" si="7"/>
        <v>-1817</v>
      </c>
      <c r="H27" s="25">
        <v>3975</v>
      </c>
      <c r="I27" s="25">
        <v>2985</v>
      </c>
      <c r="J27" s="25">
        <f t="shared" si="5"/>
        <v>990</v>
      </c>
      <c r="K27" s="25">
        <v>2641</v>
      </c>
      <c r="L27" s="25">
        <v>3208</v>
      </c>
      <c r="M27" s="25">
        <f t="shared" si="6"/>
        <v>-567</v>
      </c>
    </row>
    <row r="28" spans="4:13" x14ac:dyDescent="0.25">
      <c r="D28" s="119" t="s">
        <v>45</v>
      </c>
      <c r="E28" s="26">
        <v>36945</v>
      </c>
      <c r="F28" s="26">
        <v>48779</v>
      </c>
      <c r="G28" s="26">
        <f t="shared" si="7"/>
        <v>-11834</v>
      </c>
      <c r="H28" s="26">
        <v>19319</v>
      </c>
      <c r="I28" s="26">
        <v>10723</v>
      </c>
      <c r="J28" s="26">
        <f t="shared" si="5"/>
        <v>8596</v>
      </c>
      <c r="K28" s="26">
        <v>9470</v>
      </c>
      <c r="L28" s="26">
        <v>17019</v>
      </c>
      <c r="M28" s="26">
        <f t="shared" si="6"/>
        <v>-7549</v>
      </c>
    </row>
    <row r="29" spans="4:13" x14ac:dyDescent="0.25">
      <c r="D29" s="28" t="s">
        <v>46</v>
      </c>
      <c r="E29" s="25">
        <v>8785</v>
      </c>
      <c r="F29" s="25">
        <v>7344</v>
      </c>
      <c r="G29" s="25">
        <f t="shared" si="7"/>
        <v>1441</v>
      </c>
      <c r="H29" s="25">
        <v>7780</v>
      </c>
      <c r="I29" s="25">
        <v>7294</v>
      </c>
      <c r="J29" s="25">
        <f t="shared" si="5"/>
        <v>486</v>
      </c>
      <c r="K29" s="25">
        <v>6003</v>
      </c>
      <c r="L29" s="25">
        <v>5399</v>
      </c>
      <c r="M29" s="25">
        <f t="shared" si="6"/>
        <v>604</v>
      </c>
    </row>
    <row r="30" spans="4:13" x14ac:dyDescent="0.25">
      <c r="D30" s="119" t="s">
        <v>47</v>
      </c>
      <c r="E30" s="26">
        <v>19687</v>
      </c>
      <c r="F30" s="26">
        <v>23923</v>
      </c>
      <c r="G30" s="26">
        <f t="shared" si="7"/>
        <v>-4236</v>
      </c>
      <c r="H30" s="26">
        <v>7065</v>
      </c>
      <c r="I30" s="26">
        <v>4848</v>
      </c>
      <c r="J30" s="26">
        <f t="shared" si="5"/>
        <v>2217</v>
      </c>
      <c r="K30" s="26">
        <v>4813</v>
      </c>
      <c r="L30" s="26">
        <v>5965</v>
      </c>
      <c r="M30" s="26">
        <f t="shared" si="6"/>
        <v>-1152</v>
      </c>
    </row>
    <row r="31" spans="4:13" x14ac:dyDescent="0.25">
      <c r="D31" s="28" t="s">
        <v>48</v>
      </c>
      <c r="E31" s="25">
        <v>19322</v>
      </c>
      <c r="F31" s="25">
        <v>25928</v>
      </c>
      <c r="G31" s="25">
        <f t="shared" si="7"/>
        <v>-6606</v>
      </c>
      <c r="H31" s="25">
        <v>5119</v>
      </c>
      <c r="I31" s="25">
        <v>2594</v>
      </c>
      <c r="J31" s="25">
        <f t="shared" si="5"/>
        <v>2525</v>
      </c>
      <c r="K31" s="25">
        <v>2423</v>
      </c>
      <c r="L31" s="25">
        <v>3342</v>
      </c>
      <c r="M31" s="25">
        <f t="shared" si="6"/>
        <v>-919</v>
      </c>
    </row>
    <row r="32" spans="4:13" x14ac:dyDescent="0.25">
      <c r="D32" s="119" t="s">
        <v>50</v>
      </c>
      <c r="E32" s="26">
        <v>6737</v>
      </c>
      <c r="F32" s="26">
        <v>7333</v>
      </c>
      <c r="G32" s="26">
        <f t="shared" si="7"/>
        <v>-596</v>
      </c>
      <c r="H32" s="26">
        <v>1839</v>
      </c>
      <c r="I32" s="26">
        <v>1827</v>
      </c>
      <c r="J32" s="26">
        <f t="shared" si="5"/>
        <v>12</v>
      </c>
      <c r="K32" s="26">
        <v>1466</v>
      </c>
      <c r="L32" s="26">
        <v>1559</v>
      </c>
      <c r="M32" s="26">
        <f t="shared" si="6"/>
        <v>-93</v>
      </c>
    </row>
    <row r="33" spans="4:13" x14ac:dyDescent="0.25">
      <c r="D33" s="28" t="s">
        <v>51</v>
      </c>
      <c r="E33" s="25">
        <v>57704</v>
      </c>
      <c r="F33" s="25">
        <v>57532</v>
      </c>
      <c r="G33" s="25">
        <f t="shared" si="7"/>
        <v>172</v>
      </c>
      <c r="H33" s="25">
        <v>14026</v>
      </c>
      <c r="I33" s="25">
        <v>7972</v>
      </c>
      <c r="J33" s="25">
        <f t="shared" si="5"/>
        <v>6054</v>
      </c>
      <c r="K33" s="25">
        <v>20064</v>
      </c>
      <c r="L33" s="25">
        <v>19108</v>
      </c>
      <c r="M33" s="25">
        <f t="shared" si="6"/>
        <v>956</v>
      </c>
    </row>
    <row r="34" spans="4:13" x14ac:dyDescent="0.25">
      <c r="D34" s="119" t="s">
        <v>280</v>
      </c>
      <c r="E34" s="26">
        <v>5956</v>
      </c>
      <c r="F34" s="26">
        <v>7094</v>
      </c>
      <c r="G34" s="26">
        <f t="shared" si="7"/>
        <v>-1138</v>
      </c>
      <c r="H34" s="26">
        <v>2404</v>
      </c>
      <c r="I34" s="26">
        <v>1605</v>
      </c>
      <c r="J34" s="26">
        <f t="shared" si="5"/>
        <v>799</v>
      </c>
      <c r="K34" s="26">
        <v>1277</v>
      </c>
      <c r="L34" s="26">
        <v>1873</v>
      </c>
      <c r="M34" s="26">
        <f t="shared" si="6"/>
        <v>-596</v>
      </c>
    </row>
    <row r="35" spans="4:13" x14ac:dyDescent="0.25">
      <c r="D35" s="28" t="s">
        <v>52</v>
      </c>
      <c r="E35" s="25">
        <v>16433</v>
      </c>
      <c r="F35" s="25">
        <v>15597</v>
      </c>
      <c r="G35" s="25">
        <f t="shared" si="7"/>
        <v>836</v>
      </c>
      <c r="H35" s="25">
        <v>2808</v>
      </c>
      <c r="I35" s="25">
        <v>3118</v>
      </c>
      <c r="J35" s="25">
        <f t="shared" si="5"/>
        <v>-310</v>
      </c>
      <c r="K35" s="25">
        <v>2037</v>
      </c>
      <c r="L35" s="25">
        <v>1851</v>
      </c>
      <c r="M35" s="25">
        <f t="shared" si="6"/>
        <v>186</v>
      </c>
    </row>
    <row r="36" spans="4:13" x14ac:dyDescent="0.25">
      <c r="D36" s="119" t="s">
        <v>53</v>
      </c>
      <c r="E36" s="26">
        <v>16563</v>
      </c>
      <c r="F36" s="26">
        <v>23816</v>
      </c>
      <c r="G36" s="26">
        <f t="shared" si="7"/>
        <v>-7253</v>
      </c>
      <c r="H36" s="26">
        <v>9407</v>
      </c>
      <c r="I36" s="26">
        <v>5632</v>
      </c>
      <c r="J36" s="26">
        <f t="shared" si="5"/>
        <v>3775</v>
      </c>
      <c r="K36" s="26">
        <v>5142</v>
      </c>
      <c r="L36" s="26">
        <v>7206</v>
      </c>
      <c r="M36" s="26">
        <f t="shared" si="6"/>
        <v>-2064</v>
      </c>
    </row>
    <row r="37" spans="4:13" x14ac:dyDescent="0.25">
      <c r="D37" s="28" t="s">
        <v>281</v>
      </c>
      <c r="E37" s="25">
        <v>5173</v>
      </c>
      <c r="F37" s="25">
        <v>7693</v>
      </c>
      <c r="G37" s="25">
        <f t="shared" si="7"/>
        <v>-2520</v>
      </c>
      <c r="H37" s="25">
        <v>2614</v>
      </c>
      <c r="I37" s="25">
        <v>1273</v>
      </c>
      <c r="J37" s="25">
        <f t="shared" si="5"/>
        <v>1341</v>
      </c>
      <c r="K37" s="25">
        <v>1257</v>
      </c>
      <c r="L37" s="25">
        <v>2215</v>
      </c>
      <c r="M37" s="25">
        <f t="shared" si="6"/>
        <v>-958</v>
      </c>
    </row>
    <row r="38" spans="4:13" x14ac:dyDescent="0.25">
      <c r="D38" s="119" t="s">
        <v>282</v>
      </c>
      <c r="E38" s="26">
        <v>1964</v>
      </c>
      <c r="F38" s="26">
        <v>2045</v>
      </c>
      <c r="G38" s="26">
        <f t="shared" si="7"/>
        <v>-81</v>
      </c>
      <c r="H38" s="26">
        <v>1496</v>
      </c>
      <c r="I38" s="26">
        <v>1306</v>
      </c>
      <c r="J38" s="26">
        <f t="shared" si="5"/>
        <v>190</v>
      </c>
      <c r="K38" s="26">
        <v>1398</v>
      </c>
      <c r="L38" s="26">
        <v>1217</v>
      </c>
      <c r="M38" s="26">
        <f t="shared" si="6"/>
        <v>181</v>
      </c>
    </row>
    <row r="39" spans="4:13" x14ac:dyDescent="0.25">
      <c r="D39" s="28" t="s">
        <v>56</v>
      </c>
      <c r="E39" s="25">
        <v>17353</v>
      </c>
      <c r="F39" s="25">
        <v>8373</v>
      </c>
      <c r="G39" s="25">
        <f t="shared" si="7"/>
        <v>8980</v>
      </c>
      <c r="H39" s="25">
        <v>1563</v>
      </c>
      <c r="I39" s="25">
        <v>3338</v>
      </c>
      <c r="J39" s="25">
        <f t="shared" si="5"/>
        <v>-1775</v>
      </c>
      <c r="K39" s="25">
        <v>1066</v>
      </c>
      <c r="L39" s="25">
        <v>1630</v>
      </c>
      <c r="M39" s="25">
        <f t="shared" si="6"/>
        <v>-564</v>
      </c>
    </row>
    <row r="40" spans="4:13" x14ac:dyDescent="0.25">
      <c r="D40" s="119" t="s">
        <v>74</v>
      </c>
      <c r="E40" s="26">
        <v>4876</v>
      </c>
      <c r="F40" s="26">
        <v>4218</v>
      </c>
      <c r="G40" s="26">
        <f t="shared" si="7"/>
        <v>658</v>
      </c>
      <c r="H40" s="26">
        <v>2355</v>
      </c>
      <c r="I40" s="26">
        <v>2412</v>
      </c>
      <c r="J40" s="26">
        <f t="shared" si="5"/>
        <v>-57</v>
      </c>
      <c r="K40" s="26">
        <v>2728</v>
      </c>
      <c r="L40" s="26">
        <v>2358</v>
      </c>
      <c r="M40" s="26">
        <f t="shared" si="6"/>
        <v>370</v>
      </c>
    </row>
    <row r="41" spans="4:13" x14ac:dyDescent="0.25">
      <c r="D41" s="28" t="s">
        <v>222</v>
      </c>
      <c r="E41" s="25">
        <v>947578</v>
      </c>
      <c r="F41" s="25">
        <v>919975</v>
      </c>
      <c r="G41" s="25">
        <f t="shared" si="7"/>
        <v>27603</v>
      </c>
      <c r="H41" s="25">
        <v>201885</v>
      </c>
      <c r="I41" s="25">
        <v>119679</v>
      </c>
      <c r="J41" s="25">
        <f t="shared" si="5"/>
        <v>82206</v>
      </c>
      <c r="K41" s="25">
        <v>106227</v>
      </c>
      <c r="L41" s="25">
        <v>158335</v>
      </c>
      <c r="M41" s="25">
        <f t="shared" si="6"/>
        <v>-52108</v>
      </c>
    </row>
    <row r="42" spans="4:13" ht="32.25" customHeight="1" x14ac:dyDescent="0.25">
      <c r="D42" s="172" t="s">
        <v>279</v>
      </c>
      <c r="E42" s="172"/>
      <c r="F42" s="172"/>
      <c r="G42" s="172"/>
      <c r="H42" s="172"/>
      <c r="I42" s="172"/>
      <c r="J42" s="172"/>
      <c r="K42" s="172"/>
      <c r="L42" s="172"/>
      <c r="M42" s="172"/>
    </row>
    <row r="44" spans="4:13" ht="41.25" customHeight="1" x14ac:dyDescent="0.25">
      <c r="D44" s="173" t="s">
        <v>283</v>
      </c>
      <c r="E44" s="173"/>
      <c r="F44" s="173"/>
      <c r="G44" s="173"/>
      <c r="H44" s="173"/>
      <c r="I44" s="173"/>
      <c r="J44" s="173"/>
      <c r="K44" s="173"/>
      <c r="L44" s="173"/>
      <c r="M44" s="173"/>
    </row>
    <row r="45" spans="4:13" x14ac:dyDescent="0.25">
      <c r="D45" s="154" t="s">
        <v>89</v>
      </c>
      <c r="E45" s="169" t="s">
        <v>213</v>
      </c>
      <c r="F45" s="170"/>
      <c r="G45" s="171"/>
      <c r="H45" s="169" t="s">
        <v>214</v>
      </c>
      <c r="I45" s="170"/>
      <c r="J45" s="171"/>
      <c r="K45" s="169" t="s">
        <v>215</v>
      </c>
      <c r="L45" s="170"/>
      <c r="M45" s="171"/>
    </row>
    <row r="46" spans="4:13" x14ac:dyDescent="0.25">
      <c r="D46" s="155"/>
      <c r="E46" s="22" t="s">
        <v>91</v>
      </c>
      <c r="F46" s="23" t="s">
        <v>92</v>
      </c>
      <c r="G46" s="23" t="s">
        <v>78</v>
      </c>
      <c r="H46" s="22" t="s">
        <v>91</v>
      </c>
      <c r="I46" s="23" t="s">
        <v>92</v>
      </c>
      <c r="J46" s="23" t="s">
        <v>78</v>
      </c>
      <c r="K46" s="22" t="s">
        <v>91</v>
      </c>
      <c r="L46" s="23" t="s">
        <v>92</v>
      </c>
      <c r="M46" s="23" t="s">
        <v>78</v>
      </c>
    </row>
    <row r="47" spans="4:13" x14ac:dyDescent="0.25">
      <c r="D47" s="24" t="s">
        <v>284</v>
      </c>
      <c r="E47" s="120">
        <f>E48+E56+E66+E71+E75</f>
        <v>1719909</v>
      </c>
      <c r="F47" s="120">
        <f t="shared" ref="F47:M47" si="8">F48+F56+F66+F71+F75</f>
        <v>1638112</v>
      </c>
      <c r="G47" s="120">
        <f t="shared" si="8"/>
        <v>81797</v>
      </c>
      <c r="H47" s="120">
        <f t="shared" si="8"/>
        <v>318961</v>
      </c>
      <c r="I47" s="120">
        <f t="shared" si="8"/>
        <v>208690</v>
      </c>
      <c r="J47" s="120">
        <f t="shared" si="8"/>
        <v>110271</v>
      </c>
      <c r="K47" s="120">
        <f t="shared" si="8"/>
        <v>197429</v>
      </c>
      <c r="L47" s="120">
        <f t="shared" si="8"/>
        <v>262133</v>
      </c>
      <c r="M47" s="120">
        <f t="shared" si="8"/>
        <v>-64704</v>
      </c>
    </row>
    <row r="48" spans="4:13" x14ac:dyDescent="0.25">
      <c r="D48" s="27" t="s">
        <v>6</v>
      </c>
      <c r="E48" s="121">
        <f>SUM(E49:E55)</f>
        <v>51242</v>
      </c>
      <c r="F48" s="121">
        <f t="shared" ref="F48:M48" si="9">SUM(F49:F55)</f>
        <v>35926</v>
      </c>
      <c r="G48" s="121">
        <f t="shared" si="9"/>
        <v>15316</v>
      </c>
      <c r="H48" s="121">
        <f t="shared" si="9"/>
        <v>4895</v>
      </c>
      <c r="I48" s="121">
        <f t="shared" si="9"/>
        <v>6461</v>
      </c>
      <c r="J48" s="121">
        <f t="shared" si="9"/>
        <v>-1566</v>
      </c>
      <c r="K48" s="121">
        <f t="shared" si="9"/>
        <v>3097</v>
      </c>
      <c r="L48" s="121">
        <f t="shared" si="9"/>
        <v>4172</v>
      </c>
      <c r="M48" s="121">
        <f t="shared" si="9"/>
        <v>-1075</v>
      </c>
    </row>
    <row r="49" spans="4:13" x14ac:dyDescent="0.25">
      <c r="D49" s="119" t="s">
        <v>232</v>
      </c>
      <c r="E49" s="26">
        <v>797</v>
      </c>
      <c r="F49" s="26">
        <v>1073</v>
      </c>
      <c r="G49" s="26">
        <f>E49-F49</f>
        <v>-276</v>
      </c>
      <c r="H49" s="26">
        <v>154</v>
      </c>
      <c r="I49" s="26">
        <v>159</v>
      </c>
      <c r="J49" s="26">
        <f t="shared" ref="J49:J55" si="10">H49-I49</f>
        <v>-5</v>
      </c>
      <c r="K49" s="26">
        <v>75</v>
      </c>
      <c r="L49" s="26">
        <v>119</v>
      </c>
      <c r="M49" s="26">
        <f t="shared" ref="M49:M55" si="11">K49-L49</f>
        <v>-44</v>
      </c>
    </row>
    <row r="50" spans="4:13" x14ac:dyDescent="0.25">
      <c r="D50" s="28" t="s">
        <v>233</v>
      </c>
      <c r="E50" s="25">
        <v>7628</v>
      </c>
      <c r="F50" s="25">
        <v>6299</v>
      </c>
      <c r="G50" s="25">
        <f t="shared" ref="G50:G55" si="12">E50-F50</f>
        <v>1329</v>
      </c>
      <c r="H50" s="25">
        <v>863</v>
      </c>
      <c r="I50" s="25">
        <v>1046</v>
      </c>
      <c r="J50" s="25">
        <f t="shared" si="10"/>
        <v>-183</v>
      </c>
      <c r="K50" s="25">
        <v>693</v>
      </c>
      <c r="L50" s="25">
        <v>928</v>
      </c>
      <c r="M50" s="25">
        <f t="shared" si="11"/>
        <v>-235</v>
      </c>
    </row>
    <row r="51" spans="4:13" x14ac:dyDescent="0.25">
      <c r="D51" s="119" t="s">
        <v>234</v>
      </c>
      <c r="E51" s="26">
        <v>8872</v>
      </c>
      <c r="F51" s="26">
        <v>9158</v>
      </c>
      <c r="G51" s="26">
        <f t="shared" si="12"/>
        <v>-286</v>
      </c>
      <c r="H51" s="26">
        <v>575</v>
      </c>
      <c r="I51" s="26">
        <v>997</v>
      </c>
      <c r="J51" s="26">
        <f t="shared" si="10"/>
        <v>-422</v>
      </c>
      <c r="K51" s="26">
        <v>328</v>
      </c>
      <c r="L51" s="26">
        <v>579</v>
      </c>
      <c r="M51" s="26">
        <f t="shared" si="11"/>
        <v>-251</v>
      </c>
    </row>
    <row r="52" spans="4:13" x14ac:dyDescent="0.25">
      <c r="D52" s="28" t="s">
        <v>235</v>
      </c>
      <c r="E52" s="25">
        <v>19330</v>
      </c>
      <c r="F52" s="25">
        <v>5680</v>
      </c>
      <c r="G52" s="25">
        <f t="shared" si="12"/>
        <v>13650</v>
      </c>
      <c r="H52" s="25">
        <v>538</v>
      </c>
      <c r="I52" s="25">
        <v>2702</v>
      </c>
      <c r="J52" s="25">
        <f t="shared" si="10"/>
        <v>-2164</v>
      </c>
      <c r="K52" s="25">
        <v>317</v>
      </c>
      <c r="L52" s="25">
        <v>1293</v>
      </c>
      <c r="M52" s="25">
        <f t="shared" si="11"/>
        <v>-976</v>
      </c>
    </row>
    <row r="53" spans="4:13" x14ac:dyDescent="0.25">
      <c r="D53" s="119" t="s">
        <v>236</v>
      </c>
      <c r="E53" s="26">
        <v>10089</v>
      </c>
      <c r="F53" s="26">
        <v>10613</v>
      </c>
      <c r="G53" s="26">
        <f t="shared" si="12"/>
        <v>-524</v>
      </c>
      <c r="H53" s="26">
        <v>1635</v>
      </c>
      <c r="I53" s="26">
        <v>1407</v>
      </c>
      <c r="J53" s="26">
        <f t="shared" si="10"/>
        <v>228</v>
      </c>
      <c r="K53" s="26">
        <v>894</v>
      </c>
      <c r="L53" s="26">
        <v>1106</v>
      </c>
      <c r="M53" s="26">
        <f t="shared" si="11"/>
        <v>-212</v>
      </c>
    </row>
    <row r="54" spans="4:13" x14ac:dyDescent="0.25">
      <c r="D54" s="28" t="s">
        <v>237</v>
      </c>
      <c r="E54" s="25">
        <v>4526</v>
      </c>
      <c r="F54" s="25">
        <v>3103</v>
      </c>
      <c r="G54" s="25">
        <f t="shared" si="12"/>
        <v>1423</v>
      </c>
      <c r="H54" s="25">
        <v>1130</v>
      </c>
      <c r="I54" s="25">
        <v>150</v>
      </c>
      <c r="J54" s="25">
        <f t="shared" si="10"/>
        <v>980</v>
      </c>
      <c r="K54" s="25">
        <v>790</v>
      </c>
      <c r="L54" s="25">
        <v>147</v>
      </c>
      <c r="M54" s="25">
        <f t="shared" si="11"/>
        <v>643</v>
      </c>
    </row>
    <row r="55" spans="4:13" x14ac:dyDescent="0.25">
      <c r="D55" s="119" t="s">
        <v>238</v>
      </c>
      <c r="E55" s="26">
        <v>0</v>
      </c>
      <c r="F55" s="26">
        <v>0</v>
      </c>
      <c r="G55" s="26">
        <f t="shared" si="12"/>
        <v>0</v>
      </c>
      <c r="H55" s="26">
        <v>0</v>
      </c>
      <c r="I55" s="26">
        <v>0</v>
      </c>
      <c r="J55" s="26">
        <f t="shared" si="10"/>
        <v>0</v>
      </c>
      <c r="K55" s="26">
        <v>0</v>
      </c>
      <c r="L55" s="26">
        <v>0</v>
      </c>
      <c r="M55" s="26">
        <f t="shared" si="11"/>
        <v>0</v>
      </c>
    </row>
    <row r="56" spans="4:13" x14ac:dyDescent="0.25">
      <c r="D56" s="28" t="s">
        <v>14</v>
      </c>
      <c r="E56" s="25">
        <f>SUM(E57:E65)</f>
        <v>98561</v>
      </c>
      <c r="F56" s="25">
        <f t="shared" ref="F56:M56" si="13">SUM(F57:F65)</f>
        <v>95875</v>
      </c>
      <c r="G56" s="25">
        <f t="shared" si="13"/>
        <v>2686</v>
      </c>
      <c r="H56" s="25">
        <f t="shared" si="13"/>
        <v>16828</v>
      </c>
      <c r="I56" s="25">
        <f t="shared" si="13"/>
        <v>9955</v>
      </c>
      <c r="J56" s="25">
        <f t="shared" si="13"/>
        <v>6873</v>
      </c>
      <c r="K56" s="25">
        <f t="shared" si="13"/>
        <v>9517</v>
      </c>
      <c r="L56" s="25">
        <f t="shared" si="13"/>
        <v>11986</v>
      </c>
      <c r="M56" s="25">
        <f t="shared" si="13"/>
        <v>-2469</v>
      </c>
    </row>
    <row r="57" spans="4:13" x14ac:dyDescent="0.25">
      <c r="D57" s="119" t="s">
        <v>239</v>
      </c>
      <c r="E57" s="26">
        <v>634</v>
      </c>
      <c r="F57" s="26">
        <v>173</v>
      </c>
      <c r="G57" s="26">
        <f t="shared" ref="G57:G79" si="14">E57-F57</f>
        <v>461</v>
      </c>
      <c r="H57" s="26">
        <v>323</v>
      </c>
      <c r="I57" s="26">
        <v>160</v>
      </c>
      <c r="J57" s="26">
        <f t="shared" ref="J57:J65" si="15">H57-I57</f>
        <v>163</v>
      </c>
      <c r="K57" s="26">
        <v>216</v>
      </c>
      <c r="L57" s="26">
        <v>118</v>
      </c>
      <c r="M57" s="26">
        <f t="shared" ref="M57:M65" si="16">K57-L57</f>
        <v>98</v>
      </c>
    </row>
    <row r="58" spans="4:13" x14ac:dyDescent="0.25">
      <c r="D58" s="28" t="s">
        <v>240</v>
      </c>
      <c r="E58" s="25">
        <v>0</v>
      </c>
      <c r="F58" s="25">
        <v>0</v>
      </c>
      <c r="G58" s="25">
        <f t="shared" si="14"/>
        <v>0</v>
      </c>
      <c r="H58" s="25">
        <v>0</v>
      </c>
      <c r="I58" s="25">
        <v>0</v>
      </c>
      <c r="J58" s="25">
        <f t="shared" si="15"/>
        <v>0</v>
      </c>
      <c r="K58" s="25">
        <v>0</v>
      </c>
      <c r="L58" s="25">
        <v>0</v>
      </c>
      <c r="M58" s="25">
        <f t="shared" si="16"/>
        <v>0</v>
      </c>
    </row>
    <row r="59" spans="4:13" x14ac:dyDescent="0.25">
      <c r="D59" s="119" t="s">
        <v>241</v>
      </c>
      <c r="E59" s="26">
        <v>29340</v>
      </c>
      <c r="F59" s="26">
        <v>30734</v>
      </c>
      <c r="G59" s="26">
        <f t="shared" si="14"/>
        <v>-1394</v>
      </c>
      <c r="H59" s="26">
        <v>4676</v>
      </c>
      <c r="I59" s="26">
        <v>3120</v>
      </c>
      <c r="J59" s="26">
        <f t="shared" si="15"/>
        <v>1556</v>
      </c>
      <c r="K59" s="26">
        <v>2457</v>
      </c>
      <c r="L59" s="26">
        <v>3381</v>
      </c>
      <c r="M59" s="26">
        <f t="shared" si="16"/>
        <v>-924</v>
      </c>
    </row>
    <row r="60" spans="4:13" x14ac:dyDescent="0.25">
      <c r="D60" s="28" t="s">
        <v>242</v>
      </c>
      <c r="E60" s="25">
        <v>6005</v>
      </c>
      <c r="F60" s="25">
        <v>6427</v>
      </c>
      <c r="G60" s="25">
        <f t="shared" si="14"/>
        <v>-422</v>
      </c>
      <c r="H60" s="25">
        <v>78</v>
      </c>
      <c r="I60" s="25">
        <v>93</v>
      </c>
      <c r="J60" s="25">
        <f t="shared" si="15"/>
        <v>-15</v>
      </c>
      <c r="K60" s="25">
        <v>132</v>
      </c>
      <c r="L60" s="25">
        <v>106</v>
      </c>
      <c r="M60" s="25">
        <f t="shared" si="16"/>
        <v>26</v>
      </c>
    </row>
    <row r="61" spans="4:13" x14ac:dyDescent="0.25">
      <c r="D61" s="119" t="s">
        <v>243</v>
      </c>
      <c r="E61" s="26">
        <v>160</v>
      </c>
      <c r="F61" s="26">
        <v>104</v>
      </c>
      <c r="G61" s="26">
        <f t="shared" si="14"/>
        <v>56</v>
      </c>
      <c r="H61" s="26">
        <v>6</v>
      </c>
      <c r="I61" s="26">
        <v>19</v>
      </c>
      <c r="J61" s="26">
        <f t="shared" si="15"/>
        <v>-13</v>
      </c>
      <c r="K61" s="26">
        <v>48</v>
      </c>
      <c r="L61" s="26">
        <v>7</v>
      </c>
      <c r="M61" s="26">
        <f t="shared" si="16"/>
        <v>41</v>
      </c>
    </row>
    <row r="62" spans="4:13" x14ac:dyDescent="0.25">
      <c r="D62" s="28" t="s">
        <v>244</v>
      </c>
      <c r="E62" s="25">
        <v>27824</v>
      </c>
      <c r="F62" s="25">
        <v>28649</v>
      </c>
      <c r="G62" s="25">
        <f t="shared" si="14"/>
        <v>-825</v>
      </c>
      <c r="H62" s="25">
        <v>4253</v>
      </c>
      <c r="I62" s="25">
        <v>2643</v>
      </c>
      <c r="J62" s="25">
        <f t="shared" si="15"/>
        <v>1610</v>
      </c>
      <c r="K62" s="25">
        <v>2824</v>
      </c>
      <c r="L62" s="25">
        <v>3083</v>
      </c>
      <c r="M62" s="25">
        <f t="shared" si="16"/>
        <v>-259</v>
      </c>
    </row>
    <row r="63" spans="4:13" x14ac:dyDescent="0.25">
      <c r="D63" s="119" t="s">
        <v>245</v>
      </c>
      <c r="E63" s="26">
        <v>739</v>
      </c>
      <c r="F63" s="26">
        <v>662</v>
      </c>
      <c r="G63" s="26">
        <f t="shared" si="14"/>
        <v>77</v>
      </c>
      <c r="H63" s="26">
        <v>814</v>
      </c>
      <c r="I63" s="26">
        <v>348</v>
      </c>
      <c r="J63" s="26">
        <f t="shared" si="15"/>
        <v>466</v>
      </c>
      <c r="K63" s="26">
        <v>330</v>
      </c>
      <c r="L63" s="26">
        <v>536</v>
      </c>
      <c r="M63" s="26">
        <f t="shared" si="16"/>
        <v>-206</v>
      </c>
    </row>
    <row r="64" spans="4:13" x14ac:dyDescent="0.25">
      <c r="D64" s="28" t="s">
        <v>246</v>
      </c>
      <c r="E64" s="25">
        <v>20</v>
      </c>
      <c r="F64" s="25">
        <v>0</v>
      </c>
      <c r="G64" s="25">
        <f t="shared" si="14"/>
        <v>20</v>
      </c>
      <c r="H64" s="25">
        <v>7</v>
      </c>
      <c r="I64" s="25">
        <v>0</v>
      </c>
      <c r="J64" s="25">
        <f t="shared" si="15"/>
        <v>7</v>
      </c>
      <c r="K64" s="25">
        <v>100</v>
      </c>
      <c r="L64" s="25">
        <v>0</v>
      </c>
      <c r="M64" s="25">
        <f t="shared" si="16"/>
        <v>100</v>
      </c>
    </row>
    <row r="65" spans="4:13" x14ac:dyDescent="0.25">
      <c r="D65" s="119" t="s">
        <v>247</v>
      </c>
      <c r="E65" s="26">
        <v>33839</v>
      </c>
      <c r="F65" s="26">
        <v>29126</v>
      </c>
      <c r="G65" s="26">
        <f t="shared" si="14"/>
        <v>4713</v>
      </c>
      <c r="H65" s="26">
        <v>6671</v>
      </c>
      <c r="I65" s="26">
        <v>3572</v>
      </c>
      <c r="J65" s="26">
        <f t="shared" si="15"/>
        <v>3099</v>
      </c>
      <c r="K65" s="26">
        <v>3410</v>
      </c>
      <c r="L65" s="26">
        <v>4755</v>
      </c>
      <c r="M65" s="26">
        <f t="shared" si="16"/>
        <v>-1345</v>
      </c>
    </row>
    <row r="66" spans="4:13" x14ac:dyDescent="0.25">
      <c r="D66" s="28" t="s">
        <v>24</v>
      </c>
      <c r="E66" s="25">
        <f>SUM(E67:E70)</f>
        <v>1002661</v>
      </c>
      <c r="F66" s="25">
        <f t="shared" ref="F66:M66" si="17">SUM(F67:F70)</f>
        <v>999771</v>
      </c>
      <c r="G66" s="25">
        <f t="shared" si="17"/>
        <v>2890</v>
      </c>
      <c r="H66" s="25">
        <f t="shared" si="17"/>
        <v>268932</v>
      </c>
      <c r="I66" s="25">
        <f t="shared" si="17"/>
        <v>171316</v>
      </c>
      <c r="J66" s="25">
        <f t="shared" si="17"/>
        <v>97616</v>
      </c>
      <c r="K66" s="25">
        <f t="shared" si="17"/>
        <v>152062</v>
      </c>
      <c r="L66" s="25">
        <f t="shared" si="17"/>
        <v>213203</v>
      </c>
      <c r="M66" s="25">
        <f t="shared" si="17"/>
        <v>-61141</v>
      </c>
    </row>
    <row r="67" spans="4:13" x14ac:dyDescent="0.25">
      <c r="D67" s="119" t="s">
        <v>248</v>
      </c>
      <c r="E67" s="26">
        <v>25852</v>
      </c>
      <c r="F67" s="26">
        <v>27560</v>
      </c>
      <c r="G67" s="26">
        <f t="shared" si="14"/>
        <v>-1708</v>
      </c>
      <c r="H67" s="26">
        <v>4248</v>
      </c>
      <c r="I67" s="26">
        <v>2640</v>
      </c>
      <c r="J67" s="26">
        <f t="shared" ref="J67:J70" si="18">H67-I67</f>
        <v>1608</v>
      </c>
      <c r="K67" s="26">
        <v>2084</v>
      </c>
      <c r="L67" s="26">
        <v>3342</v>
      </c>
      <c r="M67" s="26">
        <f t="shared" ref="M67:M70" si="19">K67-L67</f>
        <v>-1258</v>
      </c>
    </row>
    <row r="68" spans="4:13" x14ac:dyDescent="0.25">
      <c r="D68" s="28" t="s">
        <v>249</v>
      </c>
      <c r="E68" s="25">
        <v>403</v>
      </c>
      <c r="F68" s="25">
        <v>513</v>
      </c>
      <c r="G68" s="25">
        <f t="shared" si="14"/>
        <v>-110</v>
      </c>
      <c r="H68" s="25">
        <v>1236</v>
      </c>
      <c r="I68" s="25">
        <v>1112</v>
      </c>
      <c r="J68" s="25">
        <f t="shared" si="18"/>
        <v>124</v>
      </c>
      <c r="K68" s="25">
        <v>855</v>
      </c>
      <c r="L68" s="25">
        <v>760</v>
      </c>
      <c r="M68" s="25">
        <f t="shared" si="19"/>
        <v>95</v>
      </c>
    </row>
    <row r="69" spans="4:13" x14ac:dyDescent="0.25">
      <c r="D69" s="119" t="s">
        <v>250</v>
      </c>
      <c r="E69" s="26">
        <v>256407</v>
      </c>
      <c r="F69" s="26">
        <v>251342</v>
      </c>
      <c r="G69" s="26">
        <f t="shared" si="14"/>
        <v>5065</v>
      </c>
      <c r="H69" s="26">
        <v>41329</v>
      </c>
      <c r="I69" s="26">
        <v>24921</v>
      </c>
      <c r="J69" s="26">
        <f t="shared" si="18"/>
        <v>16408</v>
      </c>
      <c r="K69" s="26">
        <v>23741</v>
      </c>
      <c r="L69" s="26">
        <v>35482</v>
      </c>
      <c r="M69" s="26">
        <f t="shared" si="19"/>
        <v>-11741</v>
      </c>
    </row>
    <row r="70" spans="4:13" x14ac:dyDescent="0.25">
      <c r="D70" s="28" t="s">
        <v>251</v>
      </c>
      <c r="E70" s="25">
        <v>719999</v>
      </c>
      <c r="F70" s="25">
        <v>720356</v>
      </c>
      <c r="G70" s="25">
        <f t="shared" si="14"/>
        <v>-357</v>
      </c>
      <c r="H70" s="25">
        <v>222119</v>
      </c>
      <c r="I70" s="25">
        <v>142643</v>
      </c>
      <c r="J70" s="25">
        <f t="shared" si="18"/>
        <v>79476</v>
      </c>
      <c r="K70" s="25">
        <v>125382</v>
      </c>
      <c r="L70" s="25">
        <v>173619</v>
      </c>
      <c r="M70" s="25">
        <f t="shared" si="19"/>
        <v>-48237</v>
      </c>
    </row>
    <row r="71" spans="4:13" x14ac:dyDescent="0.25">
      <c r="D71" s="119" t="s">
        <v>29</v>
      </c>
      <c r="E71" s="26">
        <f>SUM(E72:E74)</f>
        <v>507713</v>
      </c>
      <c r="F71" s="26">
        <f t="shared" ref="F71:M71" si="20">SUM(F72:F74)</f>
        <v>447717</v>
      </c>
      <c r="G71" s="26">
        <f t="shared" si="20"/>
        <v>59996</v>
      </c>
      <c r="H71" s="26">
        <f t="shared" si="20"/>
        <v>21532</v>
      </c>
      <c r="I71" s="26">
        <f t="shared" si="20"/>
        <v>14841</v>
      </c>
      <c r="J71" s="26">
        <f t="shared" si="20"/>
        <v>6691</v>
      </c>
      <c r="K71" s="26">
        <f t="shared" si="20"/>
        <v>26992</v>
      </c>
      <c r="L71" s="26">
        <f t="shared" si="20"/>
        <v>25335</v>
      </c>
      <c r="M71" s="26">
        <f t="shared" si="20"/>
        <v>1657</v>
      </c>
    </row>
    <row r="72" spans="4:13" x14ac:dyDescent="0.25">
      <c r="D72" s="28" t="s">
        <v>252</v>
      </c>
      <c r="E72" s="25">
        <v>145823</v>
      </c>
      <c r="F72" s="25">
        <v>136503</v>
      </c>
      <c r="G72" s="25">
        <f t="shared" si="14"/>
        <v>9320</v>
      </c>
      <c r="H72" s="25">
        <v>14879</v>
      </c>
      <c r="I72" s="25">
        <v>8578</v>
      </c>
      <c r="J72" s="25">
        <f t="shared" ref="J72:J74" si="21">H72-I72</f>
        <v>6301</v>
      </c>
      <c r="K72" s="25">
        <v>21143</v>
      </c>
      <c r="L72" s="25">
        <v>19092</v>
      </c>
      <c r="M72" s="25">
        <f t="shared" ref="M72:M74" si="22">K72-L72</f>
        <v>2051</v>
      </c>
    </row>
    <row r="73" spans="4:13" x14ac:dyDescent="0.25">
      <c r="D73" s="119" t="s">
        <v>253</v>
      </c>
      <c r="E73" s="26">
        <v>67368</v>
      </c>
      <c r="F73" s="26">
        <v>69081</v>
      </c>
      <c r="G73" s="26">
        <f t="shared" si="14"/>
        <v>-1713</v>
      </c>
      <c r="H73" s="26">
        <v>2288</v>
      </c>
      <c r="I73" s="26">
        <v>2260</v>
      </c>
      <c r="J73" s="26">
        <f t="shared" si="21"/>
        <v>28</v>
      </c>
      <c r="K73" s="26">
        <v>2824</v>
      </c>
      <c r="L73" s="26">
        <v>2853</v>
      </c>
      <c r="M73" s="26">
        <f t="shared" si="22"/>
        <v>-29</v>
      </c>
    </row>
    <row r="74" spans="4:13" x14ac:dyDescent="0.25">
      <c r="D74" s="28" t="s">
        <v>254</v>
      </c>
      <c r="E74" s="25">
        <v>294522</v>
      </c>
      <c r="F74" s="25">
        <v>242133</v>
      </c>
      <c r="G74" s="25">
        <f t="shared" si="14"/>
        <v>52389</v>
      </c>
      <c r="H74" s="25">
        <v>4365</v>
      </c>
      <c r="I74" s="25">
        <v>4003</v>
      </c>
      <c r="J74" s="25">
        <f t="shared" si="21"/>
        <v>362</v>
      </c>
      <c r="K74" s="25">
        <v>3025</v>
      </c>
      <c r="L74" s="25">
        <v>3390</v>
      </c>
      <c r="M74" s="25">
        <f t="shared" si="22"/>
        <v>-365</v>
      </c>
    </row>
    <row r="75" spans="4:13" x14ac:dyDescent="0.25">
      <c r="D75" s="119" t="s">
        <v>285</v>
      </c>
      <c r="E75" s="26">
        <f>SUM(E76:E79)</f>
        <v>59732</v>
      </c>
      <c r="F75" s="26">
        <f t="shared" ref="F75:M75" si="23">SUM(F76:F79)</f>
        <v>58823</v>
      </c>
      <c r="G75" s="26">
        <f t="shared" si="23"/>
        <v>909</v>
      </c>
      <c r="H75" s="26">
        <f t="shared" si="23"/>
        <v>6774</v>
      </c>
      <c r="I75" s="26">
        <f t="shared" si="23"/>
        <v>6117</v>
      </c>
      <c r="J75" s="26">
        <f t="shared" si="23"/>
        <v>657</v>
      </c>
      <c r="K75" s="26">
        <f t="shared" si="23"/>
        <v>5761</v>
      </c>
      <c r="L75" s="26">
        <f t="shared" si="23"/>
        <v>7437</v>
      </c>
      <c r="M75" s="26">
        <f t="shared" si="23"/>
        <v>-1676</v>
      </c>
    </row>
    <row r="76" spans="4:13" x14ac:dyDescent="0.25">
      <c r="D76" s="28" t="s">
        <v>256</v>
      </c>
      <c r="E76" s="25">
        <v>21518</v>
      </c>
      <c r="F76" s="25">
        <v>20935</v>
      </c>
      <c r="G76" s="25">
        <f t="shared" si="14"/>
        <v>583</v>
      </c>
      <c r="H76" s="25">
        <v>2871</v>
      </c>
      <c r="I76" s="25">
        <v>3138</v>
      </c>
      <c r="J76" s="25">
        <f t="shared" ref="J76:J79" si="24">H76-I76</f>
        <v>-267</v>
      </c>
      <c r="K76" s="25">
        <v>2656</v>
      </c>
      <c r="L76" s="25">
        <v>3593</v>
      </c>
      <c r="M76" s="25">
        <f t="shared" ref="M76:M79" si="25">K76-L76</f>
        <v>-937</v>
      </c>
    </row>
    <row r="77" spans="4:13" x14ac:dyDescent="0.25">
      <c r="D77" s="119" t="s">
        <v>257</v>
      </c>
      <c r="E77" s="26">
        <v>644</v>
      </c>
      <c r="F77" s="26">
        <v>1054</v>
      </c>
      <c r="G77" s="26">
        <f t="shared" si="14"/>
        <v>-410</v>
      </c>
      <c r="H77" s="26">
        <v>60</v>
      </c>
      <c r="I77" s="26">
        <v>92</v>
      </c>
      <c r="J77" s="26">
        <f t="shared" si="24"/>
        <v>-32</v>
      </c>
      <c r="K77" s="26">
        <v>72</v>
      </c>
      <c r="L77" s="26">
        <v>186</v>
      </c>
      <c r="M77" s="26">
        <f t="shared" si="25"/>
        <v>-114</v>
      </c>
    </row>
    <row r="78" spans="4:13" x14ac:dyDescent="0.25">
      <c r="D78" s="28" t="s">
        <v>258</v>
      </c>
      <c r="E78" s="25">
        <v>0</v>
      </c>
      <c r="F78" s="25">
        <v>0</v>
      </c>
      <c r="G78" s="25">
        <f t="shared" si="14"/>
        <v>0</v>
      </c>
      <c r="H78" s="25">
        <v>9</v>
      </c>
      <c r="I78" s="25">
        <v>22</v>
      </c>
      <c r="J78" s="25">
        <f t="shared" si="24"/>
        <v>-13</v>
      </c>
      <c r="K78" s="25">
        <v>14</v>
      </c>
      <c r="L78" s="25">
        <v>27</v>
      </c>
      <c r="M78" s="25">
        <f t="shared" si="25"/>
        <v>-13</v>
      </c>
    </row>
    <row r="79" spans="4:13" x14ac:dyDescent="0.25">
      <c r="D79" s="119" t="s">
        <v>259</v>
      </c>
      <c r="E79" s="26">
        <v>37570</v>
      </c>
      <c r="F79" s="26">
        <v>36834</v>
      </c>
      <c r="G79" s="26">
        <f t="shared" si="14"/>
        <v>736</v>
      </c>
      <c r="H79" s="26">
        <v>3834</v>
      </c>
      <c r="I79" s="26">
        <v>2865</v>
      </c>
      <c r="J79" s="26">
        <f t="shared" si="24"/>
        <v>969</v>
      </c>
      <c r="K79" s="26">
        <v>3019</v>
      </c>
      <c r="L79" s="26">
        <v>3631</v>
      </c>
      <c r="M79" s="26">
        <f t="shared" si="25"/>
        <v>-612</v>
      </c>
    </row>
    <row r="80" spans="4:13" ht="27.75" customHeight="1" x14ac:dyDescent="0.25">
      <c r="D80" s="172" t="s">
        <v>279</v>
      </c>
      <c r="E80" s="172"/>
      <c r="F80" s="172"/>
      <c r="G80" s="172"/>
      <c r="H80" s="172"/>
      <c r="I80" s="172"/>
      <c r="J80" s="172"/>
      <c r="K80" s="172"/>
      <c r="L80" s="172"/>
      <c r="M80" s="172"/>
    </row>
  </sheetData>
  <mergeCells count="18">
    <mergeCell ref="D42:M42"/>
    <mergeCell ref="D44:M44"/>
    <mergeCell ref="D15:M15"/>
    <mergeCell ref="D17:M17"/>
    <mergeCell ref="D18:D19"/>
    <mergeCell ref="E18:G18"/>
    <mergeCell ref="H18:J18"/>
    <mergeCell ref="K18:M18"/>
    <mergeCell ref="D3:M3"/>
    <mergeCell ref="D4:D5"/>
    <mergeCell ref="E4:G4"/>
    <mergeCell ref="H4:J4"/>
    <mergeCell ref="K4:M4"/>
    <mergeCell ref="D45:D46"/>
    <mergeCell ref="E45:G45"/>
    <mergeCell ref="H45:J45"/>
    <mergeCell ref="K45:M45"/>
    <mergeCell ref="D80:M80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K78"/>
  <sheetViews>
    <sheetView tabSelected="1" zoomScale="80" zoomScaleNormal="80" workbookViewId="0">
      <selection activeCell="S30" sqref="S30"/>
    </sheetView>
  </sheetViews>
  <sheetFormatPr defaultRowHeight="15" x14ac:dyDescent="0.25"/>
  <cols>
    <col min="2" max="2" width="35.5703125" customWidth="1"/>
    <col min="3" max="3" width="10.28515625" bestFit="1" customWidth="1"/>
    <col min="4" max="4" width="13" bestFit="1" customWidth="1"/>
    <col min="5" max="5" width="10.28515625" bestFit="1" customWidth="1"/>
    <col min="6" max="6" width="14.28515625" bestFit="1" customWidth="1"/>
    <col min="13" max="13" width="15.85546875" bestFit="1" customWidth="1"/>
  </cols>
  <sheetData>
    <row r="3" spans="2:11" ht="14.45" customHeight="1" x14ac:dyDescent="0.25">
      <c r="B3" s="178" t="s">
        <v>123</v>
      </c>
      <c r="C3" s="178"/>
      <c r="D3" s="178"/>
      <c r="E3" s="178"/>
      <c r="F3" s="178"/>
      <c r="G3" s="178"/>
      <c r="H3" s="178"/>
      <c r="I3" s="178"/>
      <c r="J3" s="178"/>
      <c r="K3" s="178"/>
    </row>
    <row r="4" spans="2:11" x14ac:dyDescent="0.25">
      <c r="B4" s="176" t="s">
        <v>4</v>
      </c>
      <c r="C4" s="179" t="s">
        <v>109</v>
      </c>
      <c r="D4" s="180"/>
      <c r="E4" s="180"/>
      <c r="F4" s="179" t="s">
        <v>127</v>
      </c>
      <c r="G4" s="180"/>
      <c r="H4" s="180"/>
      <c r="I4" s="179" t="s">
        <v>128</v>
      </c>
      <c r="J4" s="180"/>
      <c r="K4" s="180"/>
    </row>
    <row r="5" spans="2:11" ht="15.75" thickBot="1" x14ac:dyDescent="0.3">
      <c r="B5" s="177"/>
      <c r="C5" s="34" t="s">
        <v>1</v>
      </c>
      <c r="D5" s="35" t="s">
        <v>2</v>
      </c>
      <c r="E5" s="35" t="s">
        <v>3</v>
      </c>
      <c r="F5" s="34" t="s">
        <v>1</v>
      </c>
      <c r="G5" s="35" t="s">
        <v>2</v>
      </c>
      <c r="H5" s="35" t="s">
        <v>3</v>
      </c>
      <c r="I5" s="34" t="s">
        <v>1</v>
      </c>
      <c r="J5" s="35" t="s">
        <v>2</v>
      </c>
      <c r="K5" s="35" t="s">
        <v>3</v>
      </c>
    </row>
    <row r="6" spans="2:11" ht="15.75" thickTop="1" x14ac:dyDescent="0.25">
      <c r="B6" s="1" t="s">
        <v>1</v>
      </c>
      <c r="C6" s="36">
        <v>6782</v>
      </c>
      <c r="D6" s="36">
        <v>3883</v>
      </c>
      <c r="E6" s="36">
        <v>2899</v>
      </c>
      <c r="F6" s="36">
        <v>1727</v>
      </c>
      <c r="G6" s="36">
        <v>933</v>
      </c>
      <c r="H6" s="36">
        <v>794</v>
      </c>
      <c r="I6" s="36">
        <v>1040</v>
      </c>
      <c r="J6" s="36">
        <v>588</v>
      </c>
      <c r="K6" s="36">
        <v>452</v>
      </c>
    </row>
    <row r="7" spans="2:11" x14ac:dyDescent="0.25">
      <c r="B7" s="37" t="s">
        <v>56</v>
      </c>
      <c r="C7" s="38">
        <v>3421</v>
      </c>
      <c r="D7" s="38">
        <v>1818</v>
      </c>
      <c r="E7" s="38">
        <v>1603</v>
      </c>
      <c r="F7" s="38">
        <v>1453</v>
      </c>
      <c r="G7" s="38">
        <v>762</v>
      </c>
      <c r="H7" s="38">
        <v>691</v>
      </c>
      <c r="I7" s="38">
        <v>568</v>
      </c>
      <c r="J7" s="38">
        <v>299</v>
      </c>
      <c r="K7" s="38">
        <v>269</v>
      </c>
    </row>
    <row r="8" spans="2:11" x14ac:dyDescent="0.25">
      <c r="B8" s="37" t="s">
        <v>87</v>
      </c>
      <c r="C8" s="39">
        <v>52</v>
      </c>
      <c r="D8" s="39">
        <v>25</v>
      </c>
      <c r="E8" s="39">
        <v>27</v>
      </c>
      <c r="F8" s="39">
        <v>50</v>
      </c>
      <c r="G8" s="39">
        <v>20</v>
      </c>
      <c r="H8" s="39">
        <v>30</v>
      </c>
      <c r="I8" s="39">
        <v>152</v>
      </c>
      <c r="J8" s="39">
        <v>73</v>
      </c>
      <c r="K8" s="39">
        <v>79</v>
      </c>
    </row>
    <row r="9" spans="2:11" x14ac:dyDescent="0.25">
      <c r="B9" s="37" t="s">
        <v>85</v>
      </c>
      <c r="C9" s="38">
        <v>2395</v>
      </c>
      <c r="D9" s="38">
        <v>1408</v>
      </c>
      <c r="E9" s="38">
        <v>987</v>
      </c>
      <c r="F9" s="38">
        <v>18</v>
      </c>
      <c r="G9" s="38">
        <v>10</v>
      </c>
      <c r="H9" s="38" t="s">
        <v>309</v>
      </c>
      <c r="I9" s="38">
        <v>59</v>
      </c>
      <c r="J9" s="38">
        <v>44</v>
      </c>
      <c r="K9" s="38">
        <v>15</v>
      </c>
    </row>
    <row r="10" spans="2:11" x14ac:dyDescent="0.25">
      <c r="B10" s="37" t="s">
        <v>84</v>
      </c>
      <c r="C10" s="39">
        <v>325</v>
      </c>
      <c r="D10" s="39">
        <v>201</v>
      </c>
      <c r="E10" s="39">
        <v>124</v>
      </c>
      <c r="F10" s="39">
        <v>32</v>
      </c>
      <c r="G10" s="39">
        <v>21</v>
      </c>
      <c r="H10" s="39">
        <v>11</v>
      </c>
      <c r="I10" s="39">
        <v>52</v>
      </c>
      <c r="J10" s="39">
        <v>29</v>
      </c>
      <c r="K10" s="39">
        <v>23</v>
      </c>
    </row>
    <row r="11" spans="2:11" x14ac:dyDescent="0.25">
      <c r="B11" s="37" t="s">
        <v>42</v>
      </c>
      <c r="C11" s="38">
        <v>101</v>
      </c>
      <c r="D11" s="38">
        <v>57</v>
      </c>
      <c r="E11" s="38">
        <v>44</v>
      </c>
      <c r="F11" s="38">
        <v>22</v>
      </c>
      <c r="G11" s="38">
        <v>13</v>
      </c>
      <c r="H11" s="38" t="s">
        <v>309</v>
      </c>
      <c r="I11" s="38">
        <v>29</v>
      </c>
      <c r="J11" s="38">
        <v>15</v>
      </c>
      <c r="K11" s="38">
        <v>14</v>
      </c>
    </row>
    <row r="12" spans="2:11" x14ac:dyDescent="0.25">
      <c r="B12" s="37" t="s">
        <v>86</v>
      </c>
      <c r="C12" s="39">
        <v>75</v>
      </c>
      <c r="D12" s="39">
        <v>70</v>
      </c>
      <c r="E12" s="39" t="s">
        <v>309</v>
      </c>
      <c r="F12" s="39" t="s">
        <v>309</v>
      </c>
      <c r="G12" s="39" t="s">
        <v>309</v>
      </c>
      <c r="H12" s="39">
        <v>0</v>
      </c>
      <c r="I12" s="39">
        <v>17</v>
      </c>
      <c r="J12" s="39">
        <v>14</v>
      </c>
      <c r="K12" s="39" t="s">
        <v>309</v>
      </c>
    </row>
    <row r="13" spans="2:11" x14ac:dyDescent="0.25">
      <c r="B13" s="37" t="s">
        <v>43</v>
      </c>
      <c r="C13" s="38">
        <v>33</v>
      </c>
      <c r="D13" s="38">
        <v>20</v>
      </c>
      <c r="E13" s="38">
        <v>13</v>
      </c>
      <c r="F13" s="38">
        <v>15</v>
      </c>
      <c r="G13" s="38">
        <v>10</v>
      </c>
      <c r="H13" s="38" t="s">
        <v>309</v>
      </c>
      <c r="I13" s="38" t="s">
        <v>309</v>
      </c>
      <c r="J13" s="38" t="s">
        <v>309</v>
      </c>
      <c r="K13" s="38" t="s">
        <v>309</v>
      </c>
    </row>
    <row r="14" spans="2:11" x14ac:dyDescent="0.25">
      <c r="B14" s="37" t="s">
        <v>195</v>
      </c>
      <c r="C14" s="39">
        <v>31</v>
      </c>
      <c r="D14" s="39">
        <v>23</v>
      </c>
      <c r="E14" s="39" t="s">
        <v>309</v>
      </c>
      <c r="F14" s="39">
        <v>17</v>
      </c>
      <c r="G14" s="39">
        <v>11</v>
      </c>
      <c r="H14" s="39" t="s">
        <v>309</v>
      </c>
      <c r="I14" s="39" t="s">
        <v>309</v>
      </c>
      <c r="J14" s="39" t="s">
        <v>309</v>
      </c>
      <c r="K14" s="39" t="s">
        <v>309</v>
      </c>
    </row>
    <row r="15" spans="2:11" x14ac:dyDescent="0.25">
      <c r="B15" s="37" t="s">
        <v>88</v>
      </c>
      <c r="C15" s="38">
        <v>35</v>
      </c>
      <c r="D15" s="38">
        <v>28</v>
      </c>
      <c r="E15" s="38" t="s">
        <v>309</v>
      </c>
      <c r="F15" s="38" t="s">
        <v>309</v>
      </c>
      <c r="G15" s="38" t="s">
        <v>309</v>
      </c>
      <c r="H15" s="38" t="s">
        <v>309</v>
      </c>
      <c r="I15" s="38" t="s">
        <v>309</v>
      </c>
      <c r="J15" s="38" t="s">
        <v>309</v>
      </c>
      <c r="K15" s="38" t="s">
        <v>309</v>
      </c>
    </row>
    <row r="16" spans="2:11" x14ac:dyDescent="0.25">
      <c r="B16" s="37" t="s">
        <v>196</v>
      </c>
      <c r="C16" s="39">
        <v>46</v>
      </c>
      <c r="D16" s="39">
        <v>40</v>
      </c>
      <c r="E16" s="39" t="s">
        <v>309</v>
      </c>
      <c r="F16" s="39" t="s">
        <v>309</v>
      </c>
      <c r="G16" s="39" t="s">
        <v>309</v>
      </c>
      <c r="H16" s="39" t="s">
        <v>309</v>
      </c>
      <c r="I16" s="39" t="s">
        <v>309</v>
      </c>
      <c r="J16" s="39" t="s">
        <v>309</v>
      </c>
      <c r="K16" s="39">
        <v>0</v>
      </c>
    </row>
    <row r="17" spans="2:11" ht="15.75" thickBot="1" x14ac:dyDescent="0.3">
      <c r="B17" s="40" t="s">
        <v>96</v>
      </c>
      <c r="C17" s="41">
        <v>268</v>
      </c>
      <c r="D17" s="41">
        <v>193</v>
      </c>
      <c r="E17" s="41">
        <v>75</v>
      </c>
      <c r="F17" s="41">
        <v>101</v>
      </c>
      <c r="G17" s="41">
        <v>70</v>
      </c>
      <c r="H17" s="41">
        <v>31</v>
      </c>
      <c r="I17" s="41">
        <v>134</v>
      </c>
      <c r="J17" s="41">
        <v>96</v>
      </c>
      <c r="K17" s="41">
        <v>38</v>
      </c>
    </row>
    <row r="18" spans="2:11" ht="30.75" customHeight="1" thickTop="1" x14ac:dyDescent="0.25">
      <c r="B18" s="175" t="s">
        <v>124</v>
      </c>
      <c r="C18" s="175"/>
      <c r="D18" s="175"/>
      <c r="E18" s="175"/>
      <c r="F18" s="175"/>
      <c r="G18" s="175"/>
      <c r="H18" s="175"/>
      <c r="I18" s="175"/>
      <c r="J18" s="175"/>
      <c r="K18" s="175"/>
    </row>
    <row r="19" spans="2:11" x14ac:dyDescent="0.25">
      <c r="B19" s="7"/>
      <c r="C19" s="7"/>
      <c r="D19" s="7"/>
      <c r="E19" s="7"/>
    </row>
    <row r="20" spans="2:11" ht="45" customHeight="1" x14ac:dyDescent="0.25">
      <c r="B20" s="178" t="s">
        <v>125</v>
      </c>
      <c r="C20" s="178"/>
      <c r="D20" s="178"/>
      <c r="E20" s="178"/>
    </row>
    <row r="21" spans="2:11" ht="25.5" customHeight="1" thickBot="1" x14ac:dyDescent="0.3">
      <c r="B21" s="86" t="s">
        <v>90</v>
      </c>
      <c r="C21" s="87" t="s">
        <v>109</v>
      </c>
      <c r="D21" s="89" t="s">
        <v>127</v>
      </c>
      <c r="E21" s="88" t="s">
        <v>128</v>
      </c>
    </row>
    <row r="22" spans="2:11" ht="15.75" thickTop="1" x14ac:dyDescent="0.25">
      <c r="B22" s="1" t="s">
        <v>1</v>
      </c>
      <c r="C22" s="36">
        <v>6782</v>
      </c>
      <c r="D22" s="36">
        <v>1727</v>
      </c>
      <c r="E22" s="36">
        <v>1040</v>
      </c>
    </row>
    <row r="23" spans="2:11" x14ac:dyDescent="0.25">
      <c r="B23" s="37" t="s">
        <v>193</v>
      </c>
      <c r="C23" s="45">
        <v>1551</v>
      </c>
      <c r="D23" s="45">
        <v>541</v>
      </c>
      <c r="E23" s="45">
        <v>299</v>
      </c>
    </row>
    <row r="24" spans="2:11" x14ac:dyDescent="0.25">
      <c r="B24" s="37" t="s">
        <v>37</v>
      </c>
      <c r="C24" s="94">
        <v>1727</v>
      </c>
      <c r="D24" s="94">
        <v>341</v>
      </c>
      <c r="E24" s="94">
        <v>206</v>
      </c>
    </row>
    <row r="25" spans="2:11" x14ac:dyDescent="0.25">
      <c r="B25" s="37" t="s">
        <v>194</v>
      </c>
      <c r="C25" s="45">
        <v>2627</v>
      </c>
      <c r="D25" s="45">
        <v>544</v>
      </c>
      <c r="E25" s="45">
        <v>335</v>
      </c>
    </row>
    <row r="26" spans="2:11" x14ac:dyDescent="0.25">
      <c r="B26" s="37" t="s">
        <v>190</v>
      </c>
      <c r="C26" s="94">
        <v>575</v>
      </c>
      <c r="D26" s="94">
        <v>173</v>
      </c>
      <c r="E26" s="94">
        <v>117</v>
      </c>
    </row>
    <row r="27" spans="2:11" x14ac:dyDescent="0.25">
      <c r="B27" s="37" t="s">
        <v>191</v>
      </c>
      <c r="C27" s="45">
        <v>199</v>
      </c>
      <c r="D27" s="45">
        <v>83</v>
      </c>
      <c r="E27" s="45">
        <v>61</v>
      </c>
    </row>
    <row r="28" spans="2:11" ht="15.75" thickBot="1" x14ac:dyDescent="0.3">
      <c r="B28" s="37" t="s">
        <v>192</v>
      </c>
      <c r="C28" s="94">
        <v>103</v>
      </c>
      <c r="D28" s="94">
        <v>45</v>
      </c>
      <c r="E28" s="94">
        <v>22</v>
      </c>
    </row>
    <row r="29" spans="2:11" ht="30.75" customHeight="1" thickTop="1" x14ac:dyDescent="0.25">
      <c r="B29" s="175" t="s">
        <v>197</v>
      </c>
      <c r="C29" s="175"/>
      <c r="D29" s="175"/>
      <c r="E29" s="175"/>
    </row>
    <row r="30" spans="2:11" x14ac:dyDescent="0.25">
      <c r="B30" s="7"/>
      <c r="C30" s="7"/>
      <c r="D30" s="7"/>
      <c r="E30" s="7"/>
    </row>
    <row r="32" spans="2:11" ht="47.25" customHeight="1" x14ac:dyDescent="0.25">
      <c r="B32" s="178" t="s">
        <v>125</v>
      </c>
      <c r="C32" s="178"/>
      <c r="D32" s="178"/>
      <c r="E32" s="178"/>
    </row>
    <row r="33" spans="2:5" x14ac:dyDescent="0.25">
      <c r="B33" s="176" t="s">
        <v>89</v>
      </c>
      <c r="C33" s="181" t="s">
        <v>109</v>
      </c>
      <c r="D33" s="181" t="s">
        <v>127</v>
      </c>
      <c r="E33" s="183" t="s">
        <v>128</v>
      </c>
    </row>
    <row r="34" spans="2:5" ht="15.75" thickBot="1" x14ac:dyDescent="0.3">
      <c r="B34" s="177"/>
      <c r="C34" s="182"/>
      <c r="D34" s="182"/>
      <c r="E34" s="184"/>
    </row>
    <row r="35" spans="2:5" ht="15.75" thickTop="1" x14ac:dyDescent="0.25">
      <c r="B35" s="42" t="s">
        <v>57</v>
      </c>
      <c r="C35" s="36">
        <v>6782</v>
      </c>
      <c r="D35" s="36">
        <v>1727</v>
      </c>
      <c r="E35" s="36">
        <v>1040</v>
      </c>
    </row>
    <row r="36" spans="2:5" s="29" customFormat="1" x14ac:dyDescent="0.25">
      <c r="B36" s="1" t="s">
        <v>6</v>
      </c>
      <c r="C36" s="43">
        <v>5984</v>
      </c>
      <c r="D36" s="43">
        <v>1479</v>
      </c>
      <c r="E36" s="43">
        <v>582</v>
      </c>
    </row>
    <row r="37" spans="2:5" x14ac:dyDescent="0.25">
      <c r="B37" s="37" t="s">
        <v>7</v>
      </c>
      <c r="C37" s="44">
        <v>4</v>
      </c>
      <c r="D37" s="44">
        <v>1</v>
      </c>
      <c r="E37" s="44">
        <v>0</v>
      </c>
    </row>
    <row r="38" spans="2:5" x14ac:dyDescent="0.25">
      <c r="B38" s="37" t="s">
        <v>8</v>
      </c>
      <c r="C38" s="38">
        <v>170</v>
      </c>
      <c r="D38" s="38">
        <v>48</v>
      </c>
      <c r="E38" s="38">
        <v>9</v>
      </c>
    </row>
    <row r="39" spans="2:5" x14ac:dyDescent="0.25">
      <c r="B39" s="37" t="s">
        <v>9</v>
      </c>
      <c r="C39" s="44">
        <v>34</v>
      </c>
      <c r="D39" s="44">
        <v>21</v>
      </c>
      <c r="E39" s="44">
        <v>7</v>
      </c>
    </row>
    <row r="40" spans="2:5" x14ac:dyDescent="0.25">
      <c r="B40" s="37" t="s">
        <v>10</v>
      </c>
      <c r="C40" s="38">
        <v>5766</v>
      </c>
      <c r="D40" s="38">
        <v>1406</v>
      </c>
      <c r="E40" s="38">
        <v>554</v>
      </c>
    </row>
    <row r="41" spans="2:5" x14ac:dyDescent="0.25">
      <c r="B41" s="37" t="s">
        <v>11</v>
      </c>
      <c r="C41" s="44">
        <v>3</v>
      </c>
      <c r="D41" s="44">
        <v>0</v>
      </c>
      <c r="E41" s="44">
        <v>6</v>
      </c>
    </row>
    <row r="42" spans="2:5" x14ac:dyDescent="0.25">
      <c r="B42" s="37" t="s">
        <v>12</v>
      </c>
      <c r="C42" s="38">
        <v>7</v>
      </c>
      <c r="D42" s="38">
        <v>3</v>
      </c>
      <c r="E42" s="38">
        <v>6</v>
      </c>
    </row>
    <row r="43" spans="2:5" s="29" customFormat="1" x14ac:dyDescent="0.25">
      <c r="B43" s="1" t="s">
        <v>14</v>
      </c>
      <c r="C43" s="36">
        <v>18</v>
      </c>
      <c r="D43" s="36">
        <v>2</v>
      </c>
      <c r="E43" s="36">
        <v>2</v>
      </c>
    </row>
    <row r="44" spans="2:5" x14ac:dyDescent="0.25">
      <c r="B44" s="37" t="s">
        <v>15</v>
      </c>
      <c r="C44" s="38">
        <v>1</v>
      </c>
      <c r="D44" s="38">
        <v>0</v>
      </c>
      <c r="E44" s="38">
        <v>0</v>
      </c>
    </row>
    <row r="45" spans="2:5" x14ac:dyDescent="0.25">
      <c r="B45" s="37" t="s">
        <v>17</v>
      </c>
      <c r="C45" s="44">
        <v>6</v>
      </c>
      <c r="D45" s="44">
        <v>2</v>
      </c>
      <c r="E45" s="44">
        <v>1</v>
      </c>
    </row>
    <row r="46" spans="2:5" x14ac:dyDescent="0.25">
      <c r="B46" s="37" t="s">
        <v>18</v>
      </c>
      <c r="C46" s="38">
        <v>7</v>
      </c>
      <c r="D46" s="38">
        <v>0</v>
      </c>
      <c r="E46" s="38">
        <v>0</v>
      </c>
    </row>
    <row r="47" spans="2:5" x14ac:dyDescent="0.25">
      <c r="B47" s="37" t="s">
        <v>20</v>
      </c>
      <c r="C47" s="44">
        <v>3</v>
      </c>
      <c r="D47" s="44">
        <v>0</v>
      </c>
      <c r="E47" s="44">
        <v>1</v>
      </c>
    </row>
    <row r="48" spans="2:5" x14ac:dyDescent="0.25">
      <c r="B48" s="37" t="s">
        <v>22</v>
      </c>
      <c r="C48" s="38">
        <v>1</v>
      </c>
      <c r="D48" s="38">
        <v>0</v>
      </c>
      <c r="E48" s="38">
        <v>0</v>
      </c>
    </row>
    <row r="49" spans="2:5" x14ac:dyDescent="0.25">
      <c r="B49" s="1" t="s">
        <v>24</v>
      </c>
      <c r="C49" s="36">
        <v>647</v>
      </c>
      <c r="D49" s="36">
        <v>197</v>
      </c>
      <c r="E49" s="36">
        <v>352</v>
      </c>
    </row>
    <row r="50" spans="2:5" x14ac:dyDescent="0.25">
      <c r="B50" s="51" t="s">
        <v>27</v>
      </c>
      <c r="C50" s="45">
        <v>21</v>
      </c>
      <c r="D50" s="45">
        <v>5</v>
      </c>
      <c r="E50" s="45">
        <v>11</v>
      </c>
    </row>
    <row r="51" spans="2:5" x14ac:dyDescent="0.25">
      <c r="B51" s="37" t="s">
        <v>28</v>
      </c>
      <c r="C51" s="44">
        <v>626</v>
      </c>
      <c r="D51" s="44">
        <v>192</v>
      </c>
      <c r="E51" s="44">
        <v>341</v>
      </c>
    </row>
    <row r="52" spans="2:5" x14ac:dyDescent="0.25">
      <c r="B52" s="1" t="s">
        <v>29</v>
      </c>
      <c r="C52" s="43">
        <v>66</v>
      </c>
      <c r="D52" s="43">
        <v>36</v>
      </c>
      <c r="E52" s="43">
        <v>96</v>
      </c>
    </row>
    <row r="53" spans="2:5" x14ac:dyDescent="0.25">
      <c r="B53" s="37" t="s">
        <v>30</v>
      </c>
      <c r="C53" s="44">
        <v>47</v>
      </c>
      <c r="D53" s="44">
        <v>32</v>
      </c>
      <c r="E53" s="44">
        <v>85</v>
      </c>
    </row>
    <row r="54" spans="2:5" x14ac:dyDescent="0.25">
      <c r="B54" s="37" t="s">
        <v>31</v>
      </c>
      <c r="C54" s="38">
        <v>1</v>
      </c>
      <c r="D54" s="38">
        <v>1</v>
      </c>
      <c r="E54" s="38">
        <v>8</v>
      </c>
    </row>
    <row r="55" spans="2:5" s="29" customFormat="1" x14ac:dyDescent="0.25">
      <c r="B55" s="51" t="s">
        <v>32</v>
      </c>
      <c r="C55" s="95">
        <v>18</v>
      </c>
      <c r="D55" s="95">
        <v>3</v>
      </c>
      <c r="E55" s="95">
        <v>3</v>
      </c>
    </row>
    <row r="56" spans="2:5" x14ac:dyDescent="0.25">
      <c r="B56" s="1" t="s">
        <v>33</v>
      </c>
      <c r="C56" s="43">
        <v>67</v>
      </c>
      <c r="D56" s="43">
        <v>13</v>
      </c>
      <c r="E56" s="43">
        <v>8</v>
      </c>
    </row>
    <row r="57" spans="2:5" x14ac:dyDescent="0.25">
      <c r="B57" s="37" t="s">
        <v>34</v>
      </c>
      <c r="C57" s="44">
        <v>63</v>
      </c>
      <c r="D57" s="44">
        <v>13</v>
      </c>
      <c r="E57" s="44">
        <v>6</v>
      </c>
    </row>
    <row r="58" spans="2:5" ht="15.75" thickBot="1" x14ac:dyDescent="0.3">
      <c r="B58" s="37" t="s">
        <v>36</v>
      </c>
      <c r="C58" s="38">
        <v>4</v>
      </c>
      <c r="D58" s="38">
        <v>0</v>
      </c>
      <c r="E58" s="38">
        <v>2</v>
      </c>
    </row>
    <row r="59" spans="2:5" ht="27.95" customHeight="1" thickTop="1" x14ac:dyDescent="0.25">
      <c r="B59" s="175" t="s">
        <v>124</v>
      </c>
      <c r="C59" s="175"/>
      <c r="D59" s="175"/>
      <c r="E59" s="175"/>
    </row>
    <row r="63" spans="2:5" ht="30.75" customHeight="1" x14ac:dyDescent="0.25">
      <c r="B63" s="178" t="s">
        <v>126</v>
      </c>
      <c r="C63" s="178"/>
      <c r="D63" s="178"/>
      <c r="E63" s="178"/>
    </row>
    <row r="64" spans="2:5" x14ac:dyDescent="0.25">
      <c r="B64" s="176" t="s">
        <v>107</v>
      </c>
      <c r="C64" s="181" t="s">
        <v>109</v>
      </c>
      <c r="D64" s="181" t="s">
        <v>127</v>
      </c>
      <c r="E64" s="183" t="s">
        <v>128</v>
      </c>
    </row>
    <row r="65" spans="2:5" ht="15.75" thickBot="1" x14ac:dyDescent="0.3">
      <c r="B65" s="177"/>
      <c r="C65" s="182" t="s">
        <v>1</v>
      </c>
      <c r="D65" s="182" t="s">
        <v>1</v>
      </c>
      <c r="E65" s="184" t="s">
        <v>1</v>
      </c>
    </row>
    <row r="66" spans="2:5" ht="15.75" thickTop="1" x14ac:dyDescent="0.25">
      <c r="B66" s="42" t="s">
        <v>57</v>
      </c>
      <c r="C66" s="36">
        <v>6782</v>
      </c>
      <c r="D66" s="36">
        <v>1727</v>
      </c>
      <c r="E66" s="36">
        <v>1040</v>
      </c>
    </row>
    <row r="67" spans="2:5" x14ac:dyDescent="0.25">
      <c r="B67" s="51" t="s">
        <v>198</v>
      </c>
      <c r="C67" s="38">
        <v>3259</v>
      </c>
      <c r="D67" s="38">
        <v>1368</v>
      </c>
      <c r="E67" s="38">
        <v>510</v>
      </c>
    </row>
    <row r="68" spans="2:5" x14ac:dyDescent="0.25">
      <c r="B68" s="51" t="s">
        <v>199</v>
      </c>
      <c r="C68" s="39">
        <v>314</v>
      </c>
      <c r="D68" s="39">
        <v>163</v>
      </c>
      <c r="E68" s="39">
        <v>304</v>
      </c>
    </row>
    <row r="69" spans="2:5" x14ac:dyDescent="0.25">
      <c r="B69" s="51" t="s">
        <v>200</v>
      </c>
      <c r="C69" s="38">
        <v>46</v>
      </c>
      <c r="D69" s="38">
        <v>30</v>
      </c>
      <c r="E69" s="38">
        <v>85</v>
      </c>
    </row>
    <row r="70" spans="2:5" x14ac:dyDescent="0.25">
      <c r="B70" s="51" t="s">
        <v>201</v>
      </c>
      <c r="C70" s="39">
        <v>2463</v>
      </c>
      <c r="D70" s="39">
        <v>29</v>
      </c>
      <c r="E70" s="39">
        <v>40</v>
      </c>
    </row>
    <row r="71" spans="2:5" x14ac:dyDescent="0.25">
      <c r="B71" s="51" t="s">
        <v>202</v>
      </c>
      <c r="C71" s="38">
        <v>308</v>
      </c>
      <c r="D71" s="38">
        <v>26</v>
      </c>
      <c r="E71" s="38">
        <v>34</v>
      </c>
    </row>
    <row r="72" spans="2:5" x14ac:dyDescent="0.25">
      <c r="B72" s="51" t="s">
        <v>203</v>
      </c>
      <c r="C72" s="39">
        <v>21</v>
      </c>
      <c r="D72" s="39" t="s">
        <v>309</v>
      </c>
      <c r="E72" s="39">
        <v>11</v>
      </c>
    </row>
    <row r="73" spans="2:5" x14ac:dyDescent="0.25">
      <c r="B73" s="51" t="s">
        <v>204</v>
      </c>
      <c r="C73" s="38">
        <v>131</v>
      </c>
      <c r="D73" s="38">
        <v>46</v>
      </c>
      <c r="E73" s="38" t="s">
        <v>309</v>
      </c>
    </row>
    <row r="74" spans="2:5" x14ac:dyDescent="0.25">
      <c r="B74" s="51" t="s">
        <v>205</v>
      </c>
      <c r="C74" s="39">
        <v>55</v>
      </c>
      <c r="D74" s="39">
        <v>13</v>
      </c>
      <c r="E74" s="39" t="s">
        <v>309</v>
      </c>
    </row>
    <row r="75" spans="2:5" x14ac:dyDescent="0.25">
      <c r="B75" s="51" t="s">
        <v>206</v>
      </c>
      <c r="C75" s="38">
        <v>44</v>
      </c>
      <c r="D75" s="38" t="s">
        <v>309</v>
      </c>
      <c r="E75" s="38" t="s">
        <v>309</v>
      </c>
    </row>
    <row r="76" spans="2:5" x14ac:dyDescent="0.25">
      <c r="B76" s="51" t="s">
        <v>207</v>
      </c>
      <c r="C76" s="39">
        <v>31</v>
      </c>
      <c r="D76" s="39" t="s">
        <v>309</v>
      </c>
      <c r="E76" s="39" t="s">
        <v>309</v>
      </c>
    </row>
    <row r="77" spans="2:5" ht="15.75" thickBot="1" x14ac:dyDescent="0.3">
      <c r="B77" s="40" t="s">
        <v>96</v>
      </c>
      <c r="C77" s="41">
        <v>110</v>
      </c>
      <c r="D77" s="41">
        <v>38</v>
      </c>
      <c r="E77" s="41">
        <v>38</v>
      </c>
    </row>
    <row r="78" spans="2:5" ht="30" customHeight="1" thickTop="1" x14ac:dyDescent="0.25">
      <c r="B78" s="175" t="s">
        <v>124</v>
      </c>
      <c r="C78" s="175"/>
      <c r="D78" s="175"/>
      <c r="E78" s="175"/>
    </row>
  </sheetData>
  <mergeCells count="20">
    <mergeCell ref="B78:E78"/>
    <mergeCell ref="B59:E59"/>
    <mergeCell ref="B63:E63"/>
    <mergeCell ref="B64:B65"/>
    <mergeCell ref="C64:C65"/>
    <mergeCell ref="D64:D65"/>
    <mergeCell ref="E64:E65"/>
    <mergeCell ref="B20:E20"/>
    <mergeCell ref="B29:E29"/>
    <mergeCell ref="B33:B34"/>
    <mergeCell ref="C33:C34"/>
    <mergeCell ref="D33:D34"/>
    <mergeCell ref="E33:E34"/>
    <mergeCell ref="B32:E32"/>
    <mergeCell ref="B18:K18"/>
    <mergeCell ref="B4:B5"/>
    <mergeCell ref="B3:K3"/>
    <mergeCell ref="C4:E4"/>
    <mergeCell ref="F4:H4"/>
    <mergeCell ref="I4:K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CGIL</vt:lpstr>
      <vt:lpstr>CAGED</vt:lpstr>
      <vt:lpstr>SISMIGRA</vt:lpstr>
      <vt:lpstr>STI</vt:lpstr>
      <vt:lpstr>SOLIC_REFÚGIO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PC</cp:lastModifiedBy>
  <dcterms:created xsi:type="dcterms:W3CDTF">2018-08-24T12:25:30Z</dcterms:created>
  <dcterms:modified xsi:type="dcterms:W3CDTF">2021-07-27T22:26:15Z</dcterms:modified>
</cp:coreProperties>
</file>